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乔木及大灌木" sheetId="1" r:id="rId1"/>
    <sheet name="地被" sheetId="2" r:id="rId2"/>
    <sheet name="球类" sheetId="3" r:id="rId3"/>
  </sheets>
  <definedNames/>
  <calcPr fullCalcOnLoad="1"/>
</workbook>
</file>

<file path=xl/sharedStrings.xml><?xml version="1.0" encoding="utf-8"?>
<sst xmlns="http://schemas.openxmlformats.org/spreadsheetml/2006/main" count="1800" uniqueCount="610">
  <si>
    <t>乔木类苗木</t>
  </si>
  <si>
    <t>序号</t>
  </si>
  <si>
    <t>植物名称</t>
  </si>
  <si>
    <t>规格</t>
  </si>
  <si>
    <t>杏园立交二标段   数量</t>
  </si>
  <si>
    <t>秦汉大道两侧    数量</t>
  </si>
  <si>
    <t>秦汉大道中分带  数量</t>
  </si>
  <si>
    <t>柳新路等8条道路数量</t>
  </si>
  <si>
    <t>合计   数量</t>
  </si>
  <si>
    <t>单位</t>
  </si>
  <si>
    <t>单价</t>
  </si>
  <si>
    <t>合价</t>
  </si>
  <si>
    <t>胸径（cm）</t>
  </si>
  <si>
    <t>高度（m）</t>
  </si>
  <si>
    <t>冠幅（m）</t>
  </si>
  <si>
    <t>备注要求</t>
  </si>
  <si>
    <t>特选</t>
  </si>
  <si>
    <t>大叶女贞A</t>
  </si>
  <si>
    <t>φ19-20</t>
  </si>
  <si>
    <t>3.5-4</t>
  </si>
  <si>
    <t>树姿优美，树杆挺直，冠型饱满，分支点&gt;1.5米</t>
  </si>
  <si>
    <t>株</t>
  </si>
  <si>
    <t>大叶女贞B</t>
  </si>
  <si>
    <t>φ15</t>
  </si>
  <si>
    <t>3-3.5</t>
  </si>
  <si>
    <t>大叶女贞</t>
  </si>
  <si>
    <t>φ16-18</t>
  </si>
  <si>
    <t>&gt;5.5</t>
  </si>
  <si>
    <t>树姿优美，树杆挺直，冠型饱满，分支点2.5-3米</t>
  </si>
  <si>
    <t>高杆大叶女贞</t>
  </si>
  <si>
    <t>25</t>
  </si>
  <si>
    <t>7-8</t>
  </si>
  <si>
    <t>4-5</t>
  </si>
  <si>
    <t>全冠移栽，树形优美，分支点2-2.2米</t>
  </si>
  <si>
    <t>18</t>
  </si>
  <si>
    <t>6-7</t>
  </si>
  <si>
    <t>3-4</t>
  </si>
  <si>
    <t>丛生女贞</t>
  </si>
  <si>
    <t>每杆15cm以上</t>
  </si>
  <si>
    <t>8-9</t>
  </si>
  <si>
    <t>5-6</t>
  </si>
  <si>
    <t>特选苗，全冠移栽，3杆以上，分支点0.8-1.0</t>
  </si>
  <si>
    <t>每杆12cm以上</t>
  </si>
  <si>
    <t>特选苗，全冠移栽，5杆以上，分支点0.8-1.0</t>
  </si>
  <si>
    <t>石楠</t>
  </si>
  <si>
    <t>4.0-5.0</t>
  </si>
  <si>
    <t>4-4.5</t>
  </si>
  <si>
    <t>分支点0.8-1.0，全冠移栽苗</t>
  </si>
  <si>
    <t>独杆石楠</t>
  </si>
  <si>
    <t>φ15-16</t>
  </si>
  <si>
    <t>全冠，生长旺盛,植株健壮,树型优美，分支点＞0.8米</t>
  </si>
  <si>
    <t>2.5-3</t>
  </si>
  <si>
    <t>2-2.5</t>
  </si>
  <si>
    <t>分支点1.2-1.5，全冠移栽苗</t>
  </si>
  <si>
    <t>1.8-2.2</t>
  </si>
  <si>
    <t>分支点1.0-1.2，全冠移栽苗</t>
  </si>
  <si>
    <t>金桂</t>
  </si>
  <si>
    <t>8.0-9</t>
  </si>
  <si>
    <t>3.3-3.6</t>
  </si>
  <si>
    <t>》2.5</t>
  </si>
  <si>
    <t>分支点0.8，低分枝，全冠移栽</t>
  </si>
  <si>
    <t>独杆金桂</t>
  </si>
  <si>
    <t>全冠，生长旺盛,植株健壮,树型优美，分支点＞1.2米</t>
  </si>
  <si>
    <t>大桂花</t>
  </si>
  <si>
    <t>4.5-5</t>
  </si>
  <si>
    <t>全冠移栽，树形优美，分支点2.5米</t>
  </si>
  <si>
    <t>桂花</t>
  </si>
  <si>
    <t>3-*3.5</t>
  </si>
  <si>
    <t>全冠移栽，树形优美，分支点0.8-1.0米</t>
  </si>
  <si>
    <t>丹桂A</t>
  </si>
  <si>
    <t>≥3.5</t>
  </si>
  <si>
    <t>丹桂B</t>
  </si>
  <si>
    <t>φ14-15</t>
  </si>
  <si>
    <t>丹桂C</t>
  </si>
  <si>
    <t>φ11-12</t>
  </si>
  <si>
    <t>丛生金桂A</t>
  </si>
  <si>
    <t>D19-20</t>
  </si>
  <si>
    <t>全冠，生长旺盛,植株健壮,树型优美</t>
  </si>
  <si>
    <t>丛生金桂B</t>
  </si>
  <si>
    <t>D15-16</t>
  </si>
  <si>
    <t>雪松A</t>
  </si>
  <si>
    <t xml:space="preserve">-- </t>
  </si>
  <si>
    <t>＞9</t>
  </si>
  <si>
    <t>5.0-6.0</t>
  </si>
  <si>
    <t>全冠，树型美观（北方实生苗）</t>
  </si>
  <si>
    <t>雪松B</t>
  </si>
  <si>
    <t>--</t>
  </si>
  <si>
    <t>8.0-9.0</t>
  </si>
  <si>
    <t>雪松</t>
  </si>
  <si>
    <t>4.8-5</t>
  </si>
  <si>
    <t>&gt;3.8</t>
  </si>
  <si>
    <t>全冠移栽，树形优美，分支点2-2.5米</t>
  </si>
  <si>
    <t>油松A</t>
  </si>
  <si>
    <t>10-12.0</t>
  </si>
  <si>
    <t>油松B</t>
  </si>
  <si>
    <t>油松C</t>
  </si>
  <si>
    <t>6.6-7</t>
  </si>
  <si>
    <t>3.0-3.5</t>
  </si>
  <si>
    <t>油松桩</t>
  </si>
  <si>
    <t>25-30</t>
  </si>
  <si>
    <t>分支点0.8米，云片状造型，造型古朴，姿态富有意境</t>
  </si>
  <si>
    <t>20-25</t>
  </si>
  <si>
    <t>分支点0.6米，云片状造型，造型古朴，姿态富有意境</t>
  </si>
  <si>
    <t>白皮松A</t>
  </si>
  <si>
    <t>6.0-7.0</t>
  </si>
  <si>
    <t>4.0-4.5</t>
  </si>
  <si>
    <t>生长旺盛,植株健壮,树型优美</t>
  </si>
  <si>
    <t>白皮松B</t>
  </si>
  <si>
    <t>白皮松C</t>
  </si>
  <si>
    <t>枇杷A</t>
  </si>
  <si>
    <t>D17-18</t>
  </si>
  <si>
    <t>枇杷B</t>
  </si>
  <si>
    <t>D14-15</t>
  </si>
  <si>
    <t>朴树B</t>
  </si>
  <si>
    <t>φ28</t>
  </si>
  <si>
    <t>5-5.5</t>
  </si>
  <si>
    <t>落叶，全冠，树型美观，饱满，分支点&gt;4米</t>
  </si>
  <si>
    <t>朴树</t>
  </si>
  <si>
    <t>36-38</t>
  </si>
  <si>
    <t>&gt;8.5</t>
  </si>
  <si>
    <t>分支点3-3.5，全冠移栽，树形优美</t>
  </si>
  <si>
    <t>乌柏</t>
  </si>
  <si>
    <t>φ28-30</t>
  </si>
  <si>
    <t>分支点2.5米以上，全冠移栽，树形优美</t>
  </si>
  <si>
    <t>香樟A</t>
  </si>
  <si>
    <t>34-36</t>
  </si>
  <si>
    <t>&gt;8.0</t>
  </si>
  <si>
    <t>全冠，树型美观，饱满</t>
  </si>
  <si>
    <t>香樟B</t>
  </si>
  <si>
    <t>φ26-28</t>
  </si>
  <si>
    <t>&gt;7.5</t>
  </si>
  <si>
    <t>香樟C</t>
  </si>
  <si>
    <t>银杏</t>
  </si>
  <si>
    <t>45</t>
  </si>
  <si>
    <t>10-12</t>
  </si>
  <si>
    <t>分支点2.5-2.8，全冠移栽，树形优美</t>
  </si>
  <si>
    <t>30</t>
  </si>
  <si>
    <t>9-10</t>
  </si>
  <si>
    <t>银杏B</t>
  </si>
  <si>
    <t>φ25</t>
  </si>
  <si>
    <t>树姿优美，树杆挺直，冠型饱满，分支点&gt;3米</t>
  </si>
  <si>
    <t>银杏C</t>
  </si>
  <si>
    <t>φ23-25</t>
  </si>
  <si>
    <t>3.5-5</t>
  </si>
  <si>
    <t>落叶，全冠，树型美观，饱满，分支点&gt;3米</t>
  </si>
  <si>
    <t>金叶榆</t>
  </si>
  <si>
    <t>落叶，全冠，树型美观，饱满，分支点&gt;2米</t>
  </si>
  <si>
    <t>银红槭</t>
  </si>
  <si>
    <t>全冠，树姿优美，树杆挺直，冠型饱满，分支点&gt;1.5米</t>
  </si>
  <si>
    <t>法桐A</t>
  </si>
  <si>
    <t>φ24-25</t>
  </si>
  <si>
    <t>全冠，树姿优美，树杆挺直，冠型饱满，分支点&gt;2米</t>
  </si>
  <si>
    <t>法桐B</t>
  </si>
  <si>
    <t>φ18-20</t>
  </si>
  <si>
    <t xml:space="preserve">白蜡 </t>
  </si>
  <si>
    <t>40</t>
  </si>
  <si>
    <t>9.0-10</t>
  </si>
  <si>
    <t>5.0-6</t>
  </si>
  <si>
    <t>4.0-5</t>
  </si>
  <si>
    <t>分支点2.5，全冠移栽，树形优美</t>
  </si>
  <si>
    <t>白蜡A</t>
  </si>
  <si>
    <t>φ20-22</t>
  </si>
  <si>
    <t>全冠，树姿优美，树杆挺直，冠型饱满，分支点&gt;3米</t>
  </si>
  <si>
    <t>白蜡B</t>
  </si>
  <si>
    <t>φ15-17</t>
  </si>
  <si>
    <t>全冠，树姿优美，树杆挺直，冠型饱满，分支点&gt;2.5米</t>
  </si>
  <si>
    <t>黄连木</t>
  </si>
  <si>
    <t>七叶树</t>
  </si>
  <si>
    <t>35</t>
  </si>
  <si>
    <t>七叶树A</t>
  </si>
  <si>
    <t>落叶，全冠，树型美观，饱满，分支点&gt;2.5米</t>
  </si>
  <si>
    <t>16-18</t>
  </si>
  <si>
    <t>分支点2-2.5，全冠移栽，树形优美</t>
  </si>
  <si>
    <t>千头椿</t>
  </si>
  <si>
    <t>7.0-8</t>
  </si>
  <si>
    <t>栾树</t>
  </si>
  <si>
    <t>6.0-7</t>
  </si>
  <si>
    <t>金枝国槐</t>
  </si>
  <si>
    <t>全冠移栽，树形优美</t>
  </si>
  <si>
    <t xml:space="preserve">国槐 </t>
  </si>
  <si>
    <t>50</t>
  </si>
  <si>
    <t>&gt;10</t>
  </si>
  <si>
    <t>&gt;6</t>
  </si>
  <si>
    <t>国槐A</t>
  </si>
  <si>
    <t>φ30-32</t>
  </si>
  <si>
    <t>落叶，全冠，树型美观，饱满，分支点&gt;3.5米</t>
  </si>
  <si>
    <t>国槐B</t>
  </si>
  <si>
    <t>φ25-26</t>
  </si>
  <si>
    <t>国槐C</t>
  </si>
  <si>
    <t>φ22-24</t>
  </si>
  <si>
    <t>国槐</t>
  </si>
  <si>
    <t>12-14</t>
  </si>
  <si>
    <t>全冠，树型美观，饱满，分支点2.2-2.4米</t>
  </si>
  <si>
    <t>皂荚A</t>
  </si>
  <si>
    <t>皂荚B</t>
  </si>
  <si>
    <t>柿子</t>
  </si>
  <si>
    <t>分支点1.8-2.2，全冠移栽，树形优美</t>
  </si>
  <si>
    <t>柿子树A</t>
  </si>
  <si>
    <t>柿子树B</t>
  </si>
  <si>
    <t>落叶，全冠，树型美观，饱满，分支点&gt;2.0米</t>
  </si>
  <si>
    <t>暴马丁香A</t>
  </si>
  <si>
    <t>暴马丁香B</t>
  </si>
  <si>
    <t>φ13-15</t>
  </si>
  <si>
    <t>2-3.0</t>
  </si>
  <si>
    <t>全冠，树姿优美，树杆挺直，冠型饱满，分支点&gt;1.0米</t>
  </si>
  <si>
    <t>三角枫</t>
  </si>
  <si>
    <t>全冠，树姿优美，冠型饱满，分支点2-2.5米</t>
  </si>
  <si>
    <t>三角枫A</t>
  </si>
  <si>
    <t>全冠，树姿优美，冠型饱满，分支点&gt;2.5米</t>
  </si>
  <si>
    <t>三角枫B</t>
  </si>
  <si>
    <t>全冠，树姿优美，冠型饱满，分支点&gt;2.0米</t>
  </si>
  <si>
    <t>三角枫C</t>
  </si>
  <si>
    <t>全冠，树姿优美，冠型饱满，分支点&gt;1.5米</t>
  </si>
  <si>
    <t>14-16</t>
  </si>
  <si>
    <t>&gt;4.5</t>
  </si>
  <si>
    <t>多杆三角枫</t>
  </si>
  <si>
    <t>每杆18以上</t>
  </si>
  <si>
    <t>3杆以上，分支点1.5-1.8米，全冠移栽，树形优美，</t>
  </si>
  <si>
    <t>多杆黄连木</t>
  </si>
  <si>
    <t>分支点1.5-1.8，3杆以上，全冠移栽，树形优美</t>
  </si>
  <si>
    <t>双杆榔榆</t>
  </si>
  <si>
    <t>每杆20以上</t>
  </si>
  <si>
    <t>9.0-11</t>
  </si>
  <si>
    <t>第三代无球悬铃木</t>
  </si>
  <si>
    <t>28</t>
  </si>
  <si>
    <t>分支点2.8，全冠移栽，树形优美</t>
  </si>
  <si>
    <t>楸树</t>
  </si>
  <si>
    <t>分支点2.2-2.5，全冠移栽，树形优美</t>
  </si>
  <si>
    <t>皂荚</t>
  </si>
  <si>
    <t>旱柳</t>
  </si>
  <si>
    <t>分支点2.5以上，全冠移栽，树形优美</t>
  </si>
  <si>
    <t>鹅掌楸</t>
  </si>
  <si>
    <t>分支点2-2.2，全冠移栽，树形优美</t>
  </si>
  <si>
    <t>杂交马褂木</t>
  </si>
  <si>
    <t>20</t>
  </si>
  <si>
    <t>&gt;5</t>
  </si>
  <si>
    <t>分支点2.5-3，全冠移栽，树形优美</t>
  </si>
  <si>
    <t>广玉兰</t>
  </si>
  <si>
    <t>白玉兰</t>
  </si>
  <si>
    <t>&gt;4</t>
  </si>
  <si>
    <t>分支点0.6以上，全冠移栽，树形优美</t>
  </si>
  <si>
    <t>金叶复叶槭</t>
  </si>
  <si>
    <t>φ12-13</t>
  </si>
  <si>
    <t>加拿大紫荆</t>
  </si>
  <si>
    <t>15</t>
  </si>
  <si>
    <t>分支点0.8-1，全冠移栽，树形优美</t>
  </si>
  <si>
    <t>元宝枫</t>
  </si>
  <si>
    <t>丛生五角枫</t>
  </si>
  <si>
    <t>每杆15以上</t>
  </si>
  <si>
    <t>3杆以上，分支点0.8-1.0米，全冠移栽，树形优美，</t>
  </si>
  <si>
    <t>每杆12以上</t>
  </si>
  <si>
    <t>5杆以上，分支点0.8-1.0米，全冠移栽，树形优美，</t>
  </si>
  <si>
    <t>五角枫</t>
  </si>
  <si>
    <t>五角枫A</t>
  </si>
  <si>
    <t>五角枫B</t>
  </si>
  <si>
    <t>特选鸡爪槭</t>
  </si>
  <si>
    <t>D13-15</t>
  </si>
  <si>
    <t>1.5-1.8</t>
  </si>
  <si>
    <t>全冠，树姿优美，冠型饱满</t>
  </si>
  <si>
    <t>鸡爪槭</t>
  </si>
  <si>
    <t>D16-18</t>
  </si>
  <si>
    <t>全冠，树姿优美，冠型饱满，分支点0.6-0.8米</t>
  </si>
  <si>
    <t>茶条槭A</t>
  </si>
  <si>
    <t>全冠，树姿优美，冠型饱满，分支点&gt;3.0米</t>
  </si>
  <si>
    <t>茶条槭B</t>
  </si>
  <si>
    <t>茶条槭C</t>
  </si>
  <si>
    <t>丛生茶条槭</t>
  </si>
  <si>
    <t>10-11</t>
  </si>
  <si>
    <t>分支点1.2-1.5，全冠移栽，树形优美</t>
  </si>
  <si>
    <t>3.0-4</t>
  </si>
  <si>
    <t>分支点1-1.2，全冠移栽，树形优美</t>
  </si>
  <si>
    <t>10</t>
  </si>
  <si>
    <t>秋红枫</t>
  </si>
  <si>
    <t>φ8-10</t>
  </si>
  <si>
    <t>2.2-2.5</t>
  </si>
  <si>
    <t>全冠，树姿优美，树杆挺直，分支点&gt;1.0米</t>
  </si>
  <si>
    <t>白玉兰A</t>
  </si>
  <si>
    <t>全冠，树形完整、株型美观，分支点&gt;1.5米</t>
  </si>
  <si>
    <t>白玉兰B</t>
  </si>
  <si>
    <t>紫玉兰A</t>
  </si>
  <si>
    <t>紫玉兰B</t>
  </si>
  <si>
    <t>巨紫荆A</t>
  </si>
  <si>
    <t>全冠，树姿优美，植株健壮，生长旺盛，分支点&gt;2.5米</t>
  </si>
  <si>
    <t>巨紫荆B</t>
  </si>
  <si>
    <t>3-.3.5</t>
  </si>
  <si>
    <t>全冠，树姿优美，植株健壮，生长旺盛，分支点1.5-2.0米</t>
  </si>
  <si>
    <t>早樱A</t>
  </si>
  <si>
    <t>全冠，树姿优美，植株健壮，生长旺盛，分支点1.5米</t>
  </si>
  <si>
    <t>早樱B</t>
  </si>
  <si>
    <t>全冠，树姿优美，植株健壮，生长旺盛，分支点＞0.8米</t>
  </si>
  <si>
    <t>早樱</t>
  </si>
  <si>
    <t>晚樱A</t>
  </si>
  <si>
    <t>全冠，树姿优美，植株健壮，生长旺盛，分支点1.5-米</t>
  </si>
  <si>
    <t>晚樱B</t>
  </si>
  <si>
    <t>全冠，树姿优美，植株健壮，生长旺盛，分支点＞0.6米</t>
  </si>
  <si>
    <t>日本樱花A</t>
  </si>
  <si>
    <t>日本樱花B</t>
  </si>
  <si>
    <t>紫叶碧桃</t>
  </si>
  <si>
    <t>D10</t>
  </si>
  <si>
    <t>全冠，树姿优美，植株健壮，生长旺盛，分支点0.6-0.8米</t>
  </si>
  <si>
    <t>红叶碧桃</t>
  </si>
  <si>
    <t>12</t>
  </si>
  <si>
    <t>二桥碧桃</t>
  </si>
  <si>
    <t>碧桃</t>
  </si>
  <si>
    <t>7.0-8.0</t>
  </si>
  <si>
    <t>&gt;2.5</t>
  </si>
  <si>
    <t>红叶李A</t>
  </si>
  <si>
    <t>D18-20</t>
  </si>
  <si>
    <t>全冠，树姿优美，植株健壮，生长旺盛，分支点&gt;0.6米</t>
  </si>
  <si>
    <t>红叶李B</t>
  </si>
  <si>
    <t>D15-18</t>
  </si>
  <si>
    <t>红叶李</t>
  </si>
  <si>
    <t>&gt;3.0</t>
  </si>
  <si>
    <t>紫叶李</t>
  </si>
  <si>
    <t>分支点1-1.3，全冠移栽，树形优美</t>
  </si>
  <si>
    <t>果石榴</t>
  </si>
  <si>
    <t>果石榴A</t>
  </si>
  <si>
    <t>D20-22</t>
  </si>
  <si>
    <t>全冠，树姿优美，植株健壮，生长旺盛</t>
  </si>
  <si>
    <t>果石榴B</t>
  </si>
  <si>
    <t>花石榴</t>
  </si>
  <si>
    <t>分支点0.8，全冠移栽，树形优美</t>
  </si>
  <si>
    <t>花石榴A</t>
  </si>
  <si>
    <t>3.3-3.5</t>
  </si>
  <si>
    <t>丛生，树姿优美，植株健壮，生长旺盛</t>
  </si>
  <si>
    <t>花石榴B</t>
  </si>
  <si>
    <t>多杆紫薇</t>
  </si>
  <si>
    <t>每杆7以上</t>
  </si>
  <si>
    <t>紫薇A</t>
  </si>
  <si>
    <t>紫薇B</t>
  </si>
  <si>
    <t>紫薇</t>
  </si>
  <si>
    <t>分支点1.0以上，全冠移栽，树形优美</t>
  </si>
  <si>
    <t>三红紫薇</t>
  </si>
  <si>
    <t>黄栌</t>
  </si>
  <si>
    <t>分支点1.5-1.8，全冠移栽，树形优美</t>
  </si>
  <si>
    <t>树姿优美，植株健壮，生长旺盛</t>
  </si>
  <si>
    <t>垂丝海棠</t>
  </si>
  <si>
    <t>直径12胖隆海棠</t>
  </si>
  <si>
    <t>分支点1-1.2，低分枝，全冠移栽</t>
  </si>
  <si>
    <t>印第安魔力海棠</t>
  </si>
  <si>
    <t>道格海棠</t>
  </si>
  <si>
    <t>凯尔斯海棠</t>
  </si>
  <si>
    <t>西府海棠A</t>
  </si>
  <si>
    <t>D15</t>
  </si>
  <si>
    <t>2.5-2.8</t>
  </si>
  <si>
    <t>西府海棠B</t>
  </si>
  <si>
    <t>D10-12</t>
  </si>
  <si>
    <t>西府海棠</t>
  </si>
  <si>
    <t>日本红枫</t>
  </si>
  <si>
    <t>全冠，树姿优美，植株健壮，生长旺盛，分支点03-0.8米</t>
  </si>
  <si>
    <t>红枫A</t>
  </si>
  <si>
    <t>D12-15</t>
  </si>
  <si>
    <t>红枫B</t>
  </si>
  <si>
    <t>1.8-2.0</t>
  </si>
  <si>
    <t>红枫</t>
  </si>
  <si>
    <t>&gt;1.6</t>
  </si>
  <si>
    <t>紫丁香A</t>
  </si>
  <si>
    <t>紫丁香B</t>
  </si>
  <si>
    <t>1.0-1.2</t>
  </si>
  <si>
    <t>1.2-1.5</t>
  </si>
  <si>
    <t>腊梅</t>
  </si>
  <si>
    <t>树状月季</t>
  </si>
  <si>
    <t>1.5-2</t>
  </si>
  <si>
    <t>花色红、橙黄、粉红</t>
  </si>
  <si>
    <t>照手红</t>
  </si>
  <si>
    <t>照手白</t>
  </si>
  <si>
    <t>菊花桃</t>
  </si>
  <si>
    <t>寿星桃</t>
  </si>
  <si>
    <t>绛桃</t>
  </si>
  <si>
    <t>郁李</t>
  </si>
  <si>
    <t>杏花</t>
  </si>
  <si>
    <t>红梅</t>
  </si>
  <si>
    <t>&gt;2.2</t>
  </si>
  <si>
    <t>分支点0.6-0.8，全冠移栽，树形优美</t>
  </si>
  <si>
    <t>杏梅</t>
  </si>
  <si>
    <t>&gt;3</t>
  </si>
  <si>
    <t>寒绯樱</t>
  </si>
  <si>
    <t>&gt;4.0</t>
  </si>
  <si>
    <t>&gt;3.5</t>
  </si>
  <si>
    <t>水蜡球</t>
  </si>
  <si>
    <t>1.2-1.4</t>
  </si>
  <si>
    <t>红叶石楠柱</t>
  </si>
  <si>
    <t>1.8-2.5</t>
  </si>
  <si>
    <t>方形，造型柱，分支点0.6-0.87</t>
  </si>
  <si>
    <t>特选造型植物</t>
  </si>
  <si>
    <t>高度（cm）</t>
  </si>
  <si>
    <t>冠幅（cm）</t>
  </si>
  <si>
    <t>造型油松A</t>
  </si>
  <si>
    <t>550-600</t>
  </si>
  <si>
    <t>250-300</t>
  </si>
  <si>
    <t>常绿，树干自然古朴、树冠大小疏密富有变化，云片&gt;4片</t>
  </si>
  <si>
    <t>精品特选树</t>
  </si>
  <si>
    <t>造型油松B</t>
  </si>
  <si>
    <t>400-500</t>
  </si>
  <si>
    <t>230-250</t>
  </si>
  <si>
    <t>常绿，树干自然古朴、树冠大小疏密富有变化，云片&gt;3片</t>
  </si>
  <si>
    <t>造型油松C</t>
  </si>
  <si>
    <t>造型小叶女贞A</t>
  </si>
  <si>
    <t>300-400</t>
  </si>
  <si>
    <t>200-250</t>
  </si>
  <si>
    <t>常绿，树干自然古朴、树冠大小疏密富有变化，繁而不乱，疏而不空</t>
  </si>
  <si>
    <t>造型小叶女贞B</t>
  </si>
  <si>
    <t>150-200</t>
  </si>
  <si>
    <t>造型榔榆</t>
  </si>
  <si>
    <t>树干自然古朴、树冠大小疏密富有变化，繁而不乱，疏而不空</t>
  </si>
  <si>
    <t>银杏A</t>
  </si>
  <si>
    <t>φ32-35</t>
  </si>
  <si>
    <t>500-550</t>
  </si>
  <si>
    <t>落叶，全冠，树型美观，饱满，分支点3米</t>
  </si>
  <si>
    <t>丛生银杏</t>
  </si>
  <si>
    <t>地径多杆总计70</t>
  </si>
  <si>
    <t>≥600</t>
  </si>
  <si>
    <t>3-5杆，树姿优美，树杆挺直，冠型饱满</t>
  </si>
  <si>
    <t>地径多杆总计50</t>
  </si>
  <si>
    <t>800-900</t>
  </si>
  <si>
    <t>≥500</t>
  </si>
  <si>
    <t>丛生，每丛4-5杆；树姿优美，冠型饱满</t>
  </si>
  <si>
    <t>朴树A</t>
  </si>
  <si>
    <t>φ38-40</t>
  </si>
  <si>
    <t>1100-1200</t>
  </si>
  <si>
    <t>丛生朴树</t>
  </si>
  <si>
    <t>地径多杆总计60</t>
  </si>
  <si>
    <t>丛生，3-5杆；树姿优美，冠型饱满</t>
  </si>
  <si>
    <t>国槐特选</t>
  </si>
  <si>
    <t>落叶，全冠，树型美观，饱满</t>
  </si>
  <si>
    <t>900-1000</t>
  </si>
  <si>
    <t>≥650</t>
  </si>
  <si>
    <t>丛生，每丛≥3杆,树姿优美，冠型饱满</t>
  </si>
  <si>
    <t>丛生榔榆A</t>
  </si>
  <si>
    <t>丛生榔榆B</t>
  </si>
  <si>
    <t>≥550</t>
  </si>
  <si>
    <t>北美海棠</t>
  </si>
  <si>
    <t>320-350</t>
  </si>
  <si>
    <t>灌木、地被</t>
  </si>
  <si>
    <t>分类</t>
  </si>
  <si>
    <t>合计数量</t>
  </si>
  <si>
    <t>备注</t>
  </si>
  <si>
    <t>胸/地径（cm）</t>
  </si>
  <si>
    <t>密度</t>
  </si>
  <si>
    <t>竹类</t>
  </si>
  <si>
    <t>刚竹</t>
  </si>
  <si>
    <t>ф=3-4</t>
  </si>
  <si>
    <t>25株/㎡</t>
  </si>
  <si>
    <t>㎡</t>
  </si>
  <si>
    <t>常绿 小灌木</t>
  </si>
  <si>
    <t>洒金桃叶珊瑚</t>
  </si>
  <si>
    <t>49株/㎡</t>
  </si>
  <si>
    <t>八角金盘</t>
  </si>
  <si>
    <t>30-40</t>
  </si>
  <si>
    <t>海桐</t>
  </si>
  <si>
    <t>15-20</t>
  </si>
  <si>
    <r>
      <t>4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株/㎡</t>
    </r>
  </si>
  <si>
    <t>金丝桃</t>
  </si>
  <si>
    <t>30-35</t>
  </si>
  <si>
    <t>金边黄杨</t>
  </si>
  <si>
    <t>黄金构骨</t>
  </si>
  <si>
    <t>金森女贞</t>
  </si>
  <si>
    <t>红叶石楠</t>
  </si>
  <si>
    <t>红花继木</t>
  </si>
  <si>
    <t>20-30</t>
  </si>
  <si>
    <t>匐枝亮绿忍冬</t>
  </si>
  <si>
    <t>龟甲冬青</t>
  </si>
  <si>
    <t>毛鹃</t>
  </si>
  <si>
    <t>南天竹</t>
  </si>
  <si>
    <t>40-50</t>
  </si>
  <si>
    <t>小龙柏</t>
  </si>
  <si>
    <t>中华结娄草坪</t>
  </si>
  <si>
    <t>时花</t>
  </si>
  <si>
    <t>122盆/㎡</t>
  </si>
  <si>
    <t>落叶绿小灌木</t>
  </si>
  <si>
    <t>迎春</t>
  </si>
  <si>
    <t>50-60</t>
  </si>
  <si>
    <t>9株/㎡</t>
  </si>
  <si>
    <t>大花绣球（红色）</t>
  </si>
  <si>
    <t>35-40</t>
  </si>
  <si>
    <t>植株健壮4株/㎡</t>
  </si>
  <si>
    <t>大花绣球（紫色）</t>
  </si>
  <si>
    <r>
      <t>4</t>
    </r>
    <r>
      <rPr>
        <sz val="10"/>
        <color indexed="8"/>
        <rFont val="宋体"/>
        <family val="0"/>
      </rPr>
      <t>0-50</t>
    </r>
  </si>
  <si>
    <r>
      <t>植株健壮4</t>
    </r>
    <r>
      <rPr>
        <sz val="10"/>
        <color indexed="8"/>
        <rFont val="宋体"/>
        <family val="0"/>
      </rPr>
      <t>株/㎡</t>
    </r>
  </si>
  <si>
    <t>圆锥绣球（粉色）</t>
  </si>
  <si>
    <t>大花绣球（蓝色）</t>
  </si>
  <si>
    <t>大花绣球（粉色）</t>
  </si>
  <si>
    <t>圆锥绣球（紫色）</t>
  </si>
  <si>
    <t>圆锥绣球（红色）</t>
  </si>
  <si>
    <t>圆锥绣球（蓝色）</t>
  </si>
  <si>
    <t>紫叶矮樱</t>
  </si>
  <si>
    <t>36株/㎡</t>
  </si>
  <si>
    <t>贴梗海棠</t>
  </si>
  <si>
    <t>棣棠</t>
  </si>
  <si>
    <t>16株/㎡</t>
  </si>
  <si>
    <t>紫叶小檗</t>
  </si>
  <si>
    <t>金叶女贞</t>
  </si>
  <si>
    <t>麻叶绣线菊</t>
  </si>
  <si>
    <t>粉花绣线菊</t>
  </si>
  <si>
    <t>金焰绣线菊</t>
  </si>
  <si>
    <t>金叶风箱果</t>
  </si>
  <si>
    <t>40-60</t>
  </si>
  <si>
    <t>紫叶风箱果</t>
  </si>
  <si>
    <t>红王子锦带</t>
  </si>
  <si>
    <t>藤本</t>
  </si>
  <si>
    <t>紫藤</t>
  </si>
  <si>
    <t>络石</t>
  </si>
  <si>
    <t>条长80-100cm</t>
  </si>
  <si>
    <t>满铺，25株/㎡</t>
  </si>
  <si>
    <t>金银花</t>
  </si>
  <si>
    <t>草
花
地
被</t>
  </si>
  <si>
    <t>蓍草</t>
  </si>
  <si>
    <t>3-5芽/丛，49株/㎡</t>
  </si>
  <si>
    <t>百里香</t>
  </si>
  <si>
    <t>鼠尾草</t>
  </si>
  <si>
    <t>花叶美人蕉</t>
  </si>
  <si>
    <t>假龙头</t>
  </si>
  <si>
    <t>完美石竹</t>
  </si>
  <si>
    <t>直接播种</t>
  </si>
  <si>
    <t>荷兰菊</t>
  </si>
  <si>
    <t>大花金鸡菊</t>
  </si>
  <si>
    <t>德国鸢尾</t>
  </si>
  <si>
    <t>49丛/㎡，3-5芽/丛</t>
  </si>
  <si>
    <t>马蔺</t>
  </si>
  <si>
    <t>金娃娃萱草</t>
  </si>
  <si>
    <t>大花萱草</t>
  </si>
  <si>
    <t>葱兰</t>
  </si>
  <si>
    <t>64株/㎡</t>
  </si>
  <si>
    <t>花叶玉簪</t>
  </si>
  <si>
    <t>紫花地丁</t>
  </si>
  <si>
    <t>红花紫露草</t>
  </si>
  <si>
    <t>矾根</t>
  </si>
  <si>
    <t>薄荷</t>
  </si>
  <si>
    <t>3-5芽/丛，64株/㎡</t>
  </si>
  <si>
    <t>佛甲草</t>
  </si>
  <si>
    <t>3-5芽/株</t>
  </si>
  <si>
    <t>欧亚活血丹</t>
  </si>
  <si>
    <t>金叶过路黄</t>
  </si>
  <si>
    <t>小兔子狼尾草</t>
  </si>
  <si>
    <t>大布尼狼尾草</t>
  </si>
  <si>
    <t>细叶芒</t>
  </si>
  <si>
    <t>蓝羊茅</t>
  </si>
  <si>
    <t>36丛/㎡</t>
  </si>
  <si>
    <t>矮蒲苇</t>
  </si>
  <si>
    <t>60-80</t>
  </si>
  <si>
    <t>细叶麦冬</t>
  </si>
  <si>
    <t>81株/㎡</t>
  </si>
  <si>
    <t>金边阔叶麦冬</t>
  </si>
  <si>
    <t>二月兰</t>
  </si>
  <si>
    <t>播种</t>
  </si>
  <si>
    <t>波斯菊</t>
  </si>
  <si>
    <r>
      <t>草坪</t>
    </r>
    <r>
      <rPr>
        <sz val="10"/>
        <color indexed="8"/>
        <rFont val="Arial"/>
        <family val="2"/>
      </rPr>
      <t>A</t>
    </r>
  </si>
  <si>
    <t>草坪卷</t>
  </si>
  <si>
    <r>
      <t>草坪</t>
    </r>
    <r>
      <rPr>
        <sz val="10"/>
        <color indexed="8"/>
        <rFont val="Arial"/>
        <family val="2"/>
      </rPr>
      <t>B</t>
    </r>
  </si>
  <si>
    <t>景观石</t>
  </si>
  <si>
    <t>名称</t>
  </si>
  <si>
    <t>数量</t>
  </si>
  <si>
    <t>重量</t>
  </si>
  <si>
    <t>景石</t>
  </si>
  <si>
    <t>泰山石1</t>
  </si>
  <si>
    <t>长宽高：1.0x0.5x0.5</t>
  </si>
  <si>
    <t>2吨/块</t>
  </si>
  <si>
    <t>块</t>
  </si>
  <si>
    <t>162吨</t>
  </si>
  <si>
    <t>泰山石2</t>
  </si>
  <si>
    <t>长宽高：1.5x1.0x1.0</t>
  </si>
  <si>
    <t>2.5吨/块</t>
  </si>
  <si>
    <t>93吨</t>
  </si>
  <si>
    <t>泰山石3</t>
  </si>
  <si>
    <t>长宽高：2.0x1.0x1.0</t>
  </si>
  <si>
    <t>36吨</t>
  </si>
  <si>
    <t>泰山石4</t>
  </si>
  <si>
    <t>长宽高：2.5x1.5x1.5</t>
  </si>
  <si>
    <t>3.3吨/块</t>
  </si>
  <si>
    <t>53吨</t>
  </si>
  <si>
    <t>泰山石5</t>
  </si>
  <si>
    <t>长宽高：2.0.x1.5x1.0</t>
  </si>
  <si>
    <t>4吨/块</t>
  </si>
  <si>
    <t>312吨</t>
  </si>
  <si>
    <t>泰山石6</t>
  </si>
  <si>
    <t>长宽高：20.x1.5x1.0</t>
  </si>
  <si>
    <t>1吨/块</t>
  </si>
  <si>
    <t>49吨</t>
  </si>
  <si>
    <t>泰山石7</t>
  </si>
  <si>
    <t>长宽高：3.5x1.5x2.0</t>
  </si>
  <si>
    <t>3吨/块</t>
  </si>
  <si>
    <t>39吨</t>
  </si>
  <si>
    <t>龟纹石（土黄）</t>
  </si>
  <si>
    <t>长宽高：1-2.5x0.7-2.0x0.5-1.0</t>
  </si>
  <si>
    <t>1040吨</t>
  </si>
  <si>
    <t>球类苗木</t>
  </si>
  <si>
    <t>杏园立交二标段 数量</t>
  </si>
  <si>
    <t>球类</t>
  </si>
  <si>
    <t>红叶石楠球A</t>
  </si>
  <si>
    <t>160-200</t>
  </si>
  <si>
    <r>
      <t>2</t>
    </r>
    <r>
      <rPr>
        <sz val="8"/>
        <rFont val="宋体"/>
        <family val="0"/>
      </rPr>
      <t>00-250</t>
    </r>
  </si>
  <si>
    <t>精球，球形饱满</t>
  </si>
  <si>
    <t>红叶石楠球B</t>
  </si>
  <si>
    <t>120-150</t>
  </si>
  <si>
    <r>
      <t>1</t>
    </r>
    <r>
      <rPr>
        <sz val="8"/>
        <rFont val="宋体"/>
        <family val="0"/>
      </rPr>
      <t>50-180</t>
    </r>
  </si>
  <si>
    <t>红叶石楠球C</t>
  </si>
  <si>
    <r>
      <t>8</t>
    </r>
    <r>
      <rPr>
        <sz val="8"/>
        <rFont val="宋体"/>
        <family val="0"/>
      </rPr>
      <t>0-100</t>
    </r>
  </si>
  <si>
    <r>
      <t>1</t>
    </r>
    <r>
      <rPr>
        <sz val="8"/>
        <rFont val="宋体"/>
        <family val="0"/>
      </rPr>
      <t>20-150</t>
    </r>
  </si>
  <si>
    <t>海桐球A</t>
  </si>
  <si>
    <t>精球，冠型饱满</t>
  </si>
  <si>
    <t>海桐球B</t>
  </si>
  <si>
    <r>
      <t>1</t>
    </r>
    <r>
      <rPr>
        <sz val="8"/>
        <rFont val="宋体"/>
        <family val="0"/>
      </rPr>
      <t>50-200</t>
    </r>
  </si>
  <si>
    <t>榆叶梅</t>
  </si>
  <si>
    <t>卫矛球</t>
  </si>
  <si>
    <t>树形饱满</t>
  </si>
  <si>
    <t>无刺枸骨球A</t>
  </si>
  <si>
    <r>
      <t>1</t>
    </r>
    <r>
      <rPr>
        <sz val="8"/>
        <rFont val="宋体"/>
        <family val="0"/>
      </rPr>
      <t>80-200</t>
    </r>
  </si>
  <si>
    <t>无刺枸骨球B</t>
  </si>
  <si>
    <t>连翘</t>
  </si>
  <si>
    <t>120-140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</si>
</sst>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24" fillId="13" borderId="0" applyNumberFormat="0" applyBorder="0" applyAlignment="0" applyProtection="0"/>
    <xf numFmtId="0" fontId="33" fillId="14" borderId="0" applyNumberFormat="0" applyBorder="0" applyAlignment="0" applyProtection="0"/>
    <xf numFmtId="0" fontId="36" fillId="15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24" fillId="13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33" fillId="19" borderId="0" applyNumberFormat="0" applyBorder="0" applyAlignment="0" applyProtection="0"/>
    <xf numFmtId="0" fontId="24" fillId="13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47" applyNumberFormat="1" applyFont="1" applyFill="1" applyBorder="1" applyAlignment="1">
      <alignment horizontal="center" vertical="center" wrapText="1"/>
    </xf>
    <xf numFmtId="0" fontId="4" fillId="0" borderId="9" xfId="47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9" xfId="47" applyNumberFormat="1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 shrinkToFit="1"/>
    </xf>
    <xf numFmtId="0" fontId="6" fillId="0" borderId="9" xfId="0" applyFont="1" applyBorder="1" applyAlignment="1">
      <alignment horizontal="center" vertical="center"/>
    </xf>
    <xf numFmtId="0" fontId="5" fillId="0" borderId="0" xfId="47" applyNumberFormat="1" applyFont="1" applyFill="1" applyBorder="1" applyAlignment="1">
      <alignment horizontal="center" vertical="center" wrapText="1" shrinkToFit="1"/>
    </xf>
    <xf numFmtId="0" fontId="7" fillId="0" borderId="9" xfId="47" applyNumberFormat="1" applyFont="1" applyFill="1" applyBorder="1" applyAlignment="1">
      <alignment horizontal="center" vertical="center" wrapText="1"/>
    </xf>
    <xf numFmtId="49" fontId="7" fillId="0" borderId="9" xfId="47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0" borderId="9" xfId="73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4" fillId="33" borderId="9" xfId="47" applyNumberFormat="1" applyFont="1" applyFill="1" applyBorder="1" applyAlignment="1">
      <alignment horizontal="center" vertical="center" wrapText="1" shrinkToFit="1"/>
    </xf>
    <xf numFmtId="0" fontId="3" fillId="33" borderId="12" xfId="0" applyNumberFormat="1" applyFont="1" applyFill="1" applyBorder="1" applyAlignment="1">
      <alignment horizontal="center" vertical="center" wrapText="1"/>
    </xf>
    <xf numFmtId="49" fontId="4" fillId="33" borderId="9" xfId="47" applyNumberFormat="1" applyFont="1" applyFill="1" applyBorder="1" applyAlignment="1">
      <alignment horizontal="center" vertical="center" wrapText="1" shrinkToFi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7" fillId="33" borderId="9" xfId="47" applyNumberFormat="1" applyFont="1" applyFill="1" applyBorder="1" applyAlignment="1">
      <alignment horizontal="center" vertical="center" wrapText="1" shrinkToFit="1"/>
    </xf>
    <xf numFmtId="0" fontId="52" fillId="33" borderId="9" xfId="47" applyNumberFormat="1" applyFont="1" applyFill="1" applyBorder="1" applyAlignment="1">
      <alignment horizontal="center" vertical="center" wrapText="1" shrinkToFit="1"/>
    </xf>
    <xf numFmtId="49" fontId="53" fillId="33" borderId="9" xfId="47" applyNumberFormat="1" applyFont="1" applyFill="1" applyBorder="1" applyAlignment="1">
      <alignment horizontal="center" vertical="center" wrapText="1" shrinkToFit="1"/>
    </xf>
    <xf numFmtId="0" fontId="10" fillId="33" borderId="9" xfId="0" applyFont="1" applyFill="1" applyBorder="1" applyAlignment="1">
      <alignment horizontal="center"/>
    </xf>
    <xf numFmtId="0" fontId="7" fillId="33" borderId="9" xfId="0" applyFont="1" applyFill="1" applyBorder="1" applyAlignment="1">
      <alignment horizontal="center" vertical="center" wrapText="1" shrinkToFit="1"/>
    </xf>
    <xf numFmtId="49" fontId="52" fillId="33" borderId="9" xfId="47" applyNumberFormat="1" applyFont="1" applyFill="1" applyBorder="1" applyAlignment="1">
      <alignment horizontal="center" vertical="center" wrapText="1" shrinkToFit="1"/>
    </xf>
    <xf numFmtId="0" fontId="52" fillId="33" borderId="9" xfId="0" applyNumberFormat="1" applyFont="1" applyFill="1" applyBorder="1" applyAlignment="1">
      <alignment horizontal="center" vertical="center" wrapText="1" shrinkToFit="1"/>
    </xf>
    <xf numFmtId="49" fontId="52" fillId="33" borderId="9" xfId="0" applyNumberFormat="1" applyFont="1" applyFill="1" applyBorder="1" applyAlignment="1">
      <alignment horizontal="center" vertical="center" wrapText="1" shrinkToFit="1"/>
    </xf>
    <xf numFmtId="0" fontId="52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 shrinkToFit="1"/>
    </xf>
    <xf numFmtId="0" fontId="54" fillId="33" borderId="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7" fillId="33" borderId="9" xfId="0" applyNumberFormat="1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7" fillId="33" borderId="9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52" fillId="33" borderId="16" xfId="0" applyFont="1" applyFill="1" applyBorder="1" applyAlignment="1">
      <alignment horizontal="center" vertical="center" wrapText="1" shrinkToFit="1"/>
    </xf>
    <xf numFmtId="0" fontId="0" fillId="33" borderId="9" xfId="0" applyFill="1" applyBorder="1" applyAlignment="1">
      <alignment/>
    </xf>
    <xf numFmtId="0" fontId="4" fillId="33" borderId="17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7" xfId="0" applyFont="1" applyFill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8" xfId="0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9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vertical="center" wrapText="1"/>
    </xf>
    <xf numFmtId="0" fontId="9" fillId="33" borderId="9" xfId="47" applyNumberFormat="1" applyFont="1" applyFill="1" applyBorder="1" applyAlignment="1">
      <alignment horizontal="center" vertical="center" wrapText="1" shrinkToFit="1"/>
    </xf>
    <xf numFmtId="0" fontId="52" fillId="33" borderId="9" xfId="47" applyNumberFormat="1" applyFont="1" applyFill="1" applyBorder="1" applyAlignment="1">
      <alignment horizontal="center" vertical="center" shrinkToFit="1"/>
    </xf>
    <xf numFmtId="0" fontId="52" fillId="33" borderId="9" xfId="0" applyFont="1" applyFill="1" applyBorder="1" applyAlignment="1">
      <alignment horizontal="center"/>
    </xf>
    <xf numFmtId="0" fontId="7" fillId="33" borderId="0" xfId="47" applyNumberFormat="1" applyFont="1" applyFill="1" applyAlignment="1">
      <alignment horizontal="center" vertical="center" wrapText="1" shrinkToFit="1"/>
    </xf>
    <xf numFmtId="0" fontId="7" fillId="33" borderId="0" xfId="0" applyNumberFormat="1" applyFont="1" applyFill="1" applyAlignment="1">
      <alignment horizontal="center" vertical="center" wrapText="1" shrinkToFit="1"/>
    </xf>
    <xf numFmtId="0" fontId="52" fillId="33" borderId="0" xfId="0" applyFont="1" applyFill="1" applyAlignment="1">
      <alignment horizontal="center"/>
    </xf>
    <xf numFmtId="49" fontId="52" fillId="33" borderId="0" xfId="47" applyNumberFormat="1" applyFont="1" applyFill="1" applyAlignment="1">
      <alignment horizontal="center" vertical="center" wrapText="1" shrinkToFit="1"/>
    </xf>
    <xf numFmtId="0" fontId="52" fillId="33" borderId="0" xfId="47" applyNumberFormat="1" applyFont="1" applyFill="1" applyAlignment="1">
      <alignment horizontal="center" vertical="center" wrapText="1" shrinkToFit="1"/>
    </xf>
    <xf numFmtId="0" fontId="52" fillId="33" borderId="0" xfId="47" applyNumberFormat="1" applyFont="1" applyFill="1" applyAlignment="1">
      <alignment vertical="center" wrapText="1" shrinkToFit="1"/>
    </xf>
    <xf numFmtId="0" fontId="10" fillId="33" borderId="0" xfId="0" applyFont="1" applyFill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 shrinkToFit="1"/>
    </xf>
    <xf numFmtId="0" fontId="55" fillId="33" borderId="9" xfId="0" applyFont="1" applyFill="1" applyBorder="1" applyAlignment="1">
      <alignment horizontal="center" vertical="center" wrapText="1" shrinkToFit="1"/>
    </xf>
    <xf numFmtId="0" fontId="9" fillId="33" borderId="16" xfId="47" applyNumberFormat="1" applyFont="1" applyFill="1" applyBorder="1" applyAlignment="1">
      <alignment horizontal="center" vertical="center" wrapText="1" shrinkToFit="1"/>
    </xf>
    <xf numFmtId="0" fontId="9" fillId="33" borderId="9" xfId="47" applyNumberFormat="1" applyFont="1" applyFill="1" applyBorder="1" applyAlignment="1">
      <alignment horizontal="center" vertical="center" wrapText="1" shrinkToFit="1"/>
    </xf>
    <xf numFmtId="0" fontId="13" fillId="33" borderId="0" xfId="0" applyFont="1" applyFill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 wrapText="1" shrinkToFi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33" borderId="9" xfId="47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9" xfId="47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33" borderId="9" xfId="47" applyNumberFormat="1" applyFont="1" applyFill="1" applyBorder="1" applyAlignment="1">
      <alignment horizontal="center" vertical="center" wrapText="1"/>
    </xf>
    <xf numFmtId="49" fontId="7" fillId="33" borderId="9" xfId="47" applyNumberFormat="1" applyFont="1" applyFill="1" applyBorder="1" applyAlignment="1">
      <alignment horizontal="center" vertical="center" wrapText="1"/>
    </xf>
    <xf numFmtId="0" fontId="4" fillId="33" borderId="9" xfId="47" applyNumberFormat="1" applyFont="1" applyFill="1" applyBorder="1" applyAlignment="1">
      <alignment horizontal="center" vertical="center" wrapText="1"/>
    </xf>
    <xf numFmtId="49" fontId="5" fillId="33" borderId="9" xfId="47" applyNumberFormat="1" applyFont="1" applyFill="1" applyBorder="1" applyAlignment="1">
      <alignment horizontal="center" vertical="center" wrapText="1"/>
    </xf>
    <xf numFmtId="58" fontId="7" fillId="33" borderId="9" xfId="47" applyNumberFormat="1" applyFont="1" applyFill="1" applyBorder="1" applyAlignment="1">
      <alignment horizontal="center" vertical="center" wrapText="1"/>
    </xf>
    <xf numFmtId="0" fontId="7" fillId="33" borderId="11" xfId="47" applyNumberFormat="1" applyFont="1" applyFill="1" applyBorder="1" applyAlignment="1">
      <alignment horizontal="center" vertical="center" wrapText="1"/>
    </xf>
    <xf numFmtId="0" fontId="7" fillId="33" borderId="10" xfId="47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15" fillId="33" borderId="9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58" fontId="7" fillId="0" borderId="9" xfId="47" applyNumberFormat="1" applyFont="1" applyFill="1" applyBorder="1" applyAlignment="1">
      <alignment horizontal="center" vertical="center" wrapText="1"/>
    </xf>
    <xf numFmtId="0" fontId="7" fillId="34" borderId="9" xfId="47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9" xfId="47" applyNumberFormat="1" applyFont="1" applyFill="1" applyBorder="1" applyAlignment="1">
      <alignment vertical="center" wrapText="1"/>
    </xf>
    <xf numFmtId="49" fontId="7" fillId="0" borderId="9" xfId="47" applyNumberFormat="1" applyFont="1" applyFill="1" applyBorder="1" applyAlignment="1">
      <alignment vertical="center" wrapText="1"/>
    </xf>
    <xf numFmtId="0" fontId="7" fillId="0" borderId="9" xfId="47" applyNumberFormat="1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33" borderId="9" xfId="0" applyNumberFormat="1" applyFont="1" applyFill="1" applyBorder="1" applyAlignment="1">
      <alignment vertical="center" wrapText="1"/>
    </xf>
    <xf numFmtId="0" fontId="7" fillId="0" borderId="30" xfId="47" applyNumberFormat="1" applyFont="1" applyFill="1" applyBorder="1" applyAlignment="1">
      <alignment vertical="center" wrapText="1"/>
    </xf>
    <xf numFmtId="49" fontId="7" fillId="0" borderId="30" xfId="47" applyNumberFormat="1" applyFont="1" applyFill="1" applyBorder="1" applyAlignment="1">
      <alignment vertical="center" wrapText="1"/>
    </xf>
    <xf numFmtId="0" fontId="7" fillId="33" borderId="31" xfId="0" applyFont="1" applyFill="1" applyBorder="1" applyAlignment="1">
      <alignment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7" fillId="33" borderId="30" xfId="0" applyNumberFormat="1" applyFont="1" applyFill="1" applyBorder="1" applyAlignment="1">
      <alignment vertical="center" wrapText="1"/>
    </xf>
    <xf numFmtId="0" fontId="7" fillId="33" borderId="9" xfId="73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15" fillId="33" borderId="3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5" fillId="33" borderId="9" xfId="47" applyNumberFormat="1" applyFont="1" applyFill="1" applyBorder="1" applyAlignment="1">
      <alignment horizontal="center" vertical="center" wrapText="1"/>
    </xf>
    <xf numFmtId="0" fontId="7" fillId="0" borderId="0" xfId="47" applyNumberFormat="1" applyFont="1" applyFill="1" applyAlignment="1">
      <alignment horizontal="center" vertical="center" wrapText="1"/>
    </xf>
    <xf numFmtId="49" fontId="7" fillId="0" borderId="0" xfId="47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/>
    </xf>
    <xf numFmtId="0" fontId="7" fillId="0" borderId="0" xfId="73" applyNumberFormat="1" applyFont="1" applyFill="1" applyAlignment="1">
      <alignment horizontal="center" vertical="center" wrapText="1"/>
      <protection/>
    </xf>
    <xf numFmtId="0" fontId="15" fillId="33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7" fillId="33" borderId="9" xfId="82" applyNumberFormat="1" applyFont="1" applyFill="1" applyBorder="1" applyAlignment="1">
      <alignment horizontal="center" vertical="center" wrapText="1"/>
    </xf>
    <xf numFmtId="0" fontId="7" fillId="33" borderId="9" xfId="83" applyNumberFormat="1" applyFont="1" applyFill="1" applyBorder="1" applyAlignment="1">
      <alignment horizontal="center" vertical="center" wrapText="1"/>
    </xf>
    <xf numFmtId="0" fontId="7" fillId="33" borderId="9" xfId="84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好 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好 2 3" xfId="51"/>
    <cellStyle name="常规 2 2 2" xfId="52"/>
    <cellStyle name="20% - 强调文字颜色 1" xfId="53"/>
    <cellStyle name="好 2 2 3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2" xfId="71"/>
    <cellStyle name="常规 2 4" xfId="72"/>
    <cellStyle name="常规 3" xfId="73"/>
    <cellStyle name="常规 4" xfId="74"/>
    <cellStyle name="常规 5" xfId="75"/>
    <cellStyle name="常规 7" xfId="76"/>
    <cellStyle name="好 2 2" xfId="77"/>
    <cellStyle name="好 2 2 2" xfId="78"/>
    <cellStyle name="好 2 4" xfId="79"/>
    <cellStyle name="好 3" xfId="80"/>
    <cellStyle name="好 4" xfId="81"/>
    <cellStyle name="好 5" xfId="82"/>
    <cellStyle name="好 6" xfId="83"/>
    <cellStyle name="好 7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5"/>
  <sheetViews>
    <sheetView tabSelected="1" view="pageBreakPreview" zoomScale="83" zoomScaleNormal="81" zoomScaleSheetLayoutView="83" workbookViewId="0" topLeftCell="A158">
      <selection activeCell="F288" sqref="F288"/>
    </sheetView>
  </sheetViews>
  <sheetFormatPr defaultColWidth="9.00390625" defaultRowHeight="19.5" customHeight="1"/>
  <cols>
    <col min="1" max="1" width="4.25390625" style="100" customWidth="1"/>
    <col min="2" max="2" width="14.375" style="101" customWidth="1"/>
    <col min="3" max="3" width="12.50390625" style="102" customWidth="1"/>
    <col min="4" max="4" width="7.875" style="101" customWidth="1"/>
    <col min="5" max="5" width="8.625" style="101" customWidth="1"/>
    <col min="6" max="6" width="45.00390625" style="101" customWidth="1"/>
    <col min="7" max="7" width="8.375" style="101" customWidth="1"/>
    <col min="8" max="8" width="10.125" style="101" customWidth="1"/>
    <col min="9" max="9" width="10.00390625" style="101" customWidth="1"/>
    <col min="10" max="11" width="9.625" style="101" customWidth="1"/>
    <col min="12" max="12" width="9.875" style="103" customWidth="1"/>
    <col min="13" max="13" width="5.25390625" style="101" customWidth="1"/>
    <col min="14" max="14" width="9.00390625" style="101" customWidth="1"/>
    <col min="15" max="15" width="5.25390625" style="101" customWidth="1"/>
    <col min="16" max="16" width="2.125" style="101" hidden="1" customWidth="1"/>
    <col min="17" max="17" width="5.75390625" style="101" customWidth="1"/>
    <col min="18" max="18" width="1.12109375" style="101" customWidth="1"/>
    <col min="19" max="16384" width="9.00390625" style="101" customWidth="1"/>
  </cols>
  <sheetData>
    <row r="1" spans="1:18" ht="19.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18"/>
      <c r="M1" s="105"/>
      <c r="N1" s="105"/>
      <c r="O1" s="105"/>
      <c r="P1" s="105"/>
      <c r="Q1" s="105"/>
      <c r="R1" s="105"/>
    </row>
    <row r="2" spans="1:18" ht="19.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18"/>
      <c r="M2" s="105"/>
      <c r="N2" s="105"/>
      <c r="O2" s="105"/>
      <c r="P2" s="105"/>
      <c r="Q2" s="105"/>
      <c r="R2" s="105"/>
    </row>
    <row r="3" spans="1:18" ht="19.5" customHeight="1">
      <c r="A3" s="106" t="s">
        <v>1</v>
      </c>
      <c r="B3" s="3" t="s">
        <v>2</v>
      </c>
      <c r="C3" s="3" t="s">
        <v>3</v>
      </c>
      <c r="D3" s="3"/>
      <c r="E3" s="3"/>
      <c r="F3" s="3"/>
      <c r="G3" s="3"/>
      <c r="H3" s="107" t="s">
        <v>4</v>
      </c>
      <c r="I3" s="107" t="s">
        <v>5</v>
      </c>
      <c r="J3" s="107" t="s">
        <v>6</v>
      </c>
      <c r="K3" s="107" t="s">
        <v>7</v>
      </c>
      <c r="L3" s="119" t="s">
        <v>8</v>
      </c>
      <c r="M3" s="107" t="s">
        <v>9</v>
      </c>
      <c r="N3" s="120" t="s">
        <v>10</v>
      </c>
      <c r="O3" s="121" t="s">
        <v>11</v>
      </c>
      <c r="P3" s="122"/>
      <c r="Q3" s="122"/>
      <c r="R3" s="129"/>
    </row>
    <row r="4" spans="1:18" ht="33.75" customHeight="1">
      <c r="A4" s="106"/>
      <c r="B4" s="3"/>
      <c r="C4" s="108" t="s">
        <v>12</v>
      </c>
      <c r="D4" s="3" t="s">
        <v>13</v>
      </c>
      <c r="E4" s="3" t="s">
        <v>14</v>
      </c>
      <c r="F4" s="3" t="s">
        <v>15</v>
      </c>
      <c r="G4" s="109" t="s">
        <v>16</v>
      </c>
      <c r="H4" s="110"/>
      <c r="I4" s="110"/>
      <c r="J4" s="110"/>
      <c r="K4" s="110"/>
      <c r="L4" s="123"/>
      <c r="M4" s="110"/>
      <c r="N4" s="120"/>
      <c r="O4" s="124"/>
      <c r="P4" s="125"/>
      <c r="Q4" s="125"/>
      <c r="R4" s="130"/>
    </row>
    <row r="5" spans="1:18" ht="21.75" customHeight="1">
      <c r="A5" s="111">
        <v>1</v>
      </c>
      <c r="B5" s="111" t="s">
        <v>17</v>
      </c>
      <c r="C5" s="112" t="s">
        <v>18</v>
      </c>
      <c r="D5" s="113"/>
      <c r="E5" s="111" t="s">
        <v>19</v>
      </c>
      <c r="F5" s="83" t="s">
        <v>20</v>
      </c>
      <c r="G5" s="20"/>
      <c r="H5" s="20">
        <v>80</v>
      </c>
      <c r="I5" s="20"/>
      <c r="J5" s="14"/>
      <c r="K5" s="14"/>
      <c r="L5" s="126">
        <f>H5+I5+J5+K5</f>
        <v>80</v>
      </c>
      <c r="M5" s="20" t="s">
        <v>21</v>
      </c>
      <c r="N5" s="22"/>
      <c r="O5" s="127">
        <f>L5*N5</f>
        <v>0</v>
      </c>
      <c r="P5" s="128"/>
      <c r="Q5" s="128"/>
      <c r="R5" s="131"/>
    </row>
    <row r="6" spans="1:18" ht="19.5" customHeight="1">
      <c r="A6" s="111">
        <v>2</v>
      </c>
      <c r="B6" s="111" t="s">
        <v>22</v>
      </c>
      <c r="C6" s="112" t="s">
        <v>23</v>
      </c>
      <c r="D6" s="111"/>
      <c r="E6" s="111" t="s">
        <v>24</v>
      </c>
      <c r="F6" s="83" t="s">
        <v>20</v>
      </c>
      <c r="G6" s="20"/>
      <c r="H6" s="20">
        <v>105</v>
      </c>
      <c r="I6" s="20"/>
      <c r="J6" s="14"/>
      <c r="K6" s="14"/>
      <c r="L6" s="126">
        <f aca="true" t="shared" si="0" ref="L6:L28">H6+I6+J6+K6</f>
        <v>105</v>
      </c>
      <c r="M6" s="20" t="s">
        <v>21</v>
      </c>
      <c r="N6" s="22"/>
      <c r="O6" s="127">
        <f aca="true" t="shared" si="1" ref="O6:O29">L6*N6</f>
        <v>0</v>
      </c>
      <c r="P6" s="128"/>
      <c r="Q6" s="128"/>
      <c r="R6" s="131"/>
    </row>
    <row r="7" spans="1:18" ht="19.5" customHeight="1">
      <c r="A7" s="111">
        <v>3</v>
      </c>
      <c r="B7" s="111" t="s">
        <v>25</v>
      </c>
      <c r="C7" s="112" t="s">
        <v>26</v>
      </c>
      <c r="D7" s="111" t="s">
        <v>27</v>
      </c>
      <c r="E7" s="111" t="s">
        <v>24</v>
      </c>
      <c r="F7" s="83" t="s">
        <v>28</v>
      </c>
      <c r="G7" s="20"/>
      <c r="H7" s="20"/>
      <c r="I7" s="20"/>
      <c r="J7" s="14"/>
      <c r="K7" s="14">
        <f>288+92+220+950</f>
        <v>1550</v>
      </c>
      <c r="L7" s="126">
        <f t="shared" si="0"/>
        <v>1550</v>
      </c>
      <c r="M7" s="20" t="s">
        <v>21</v>
      </c>
      <c r="N7" s="22"/>
      <c r="O7" s="127">
        <f t="shared" si="1"/>
        <v>0</v>
      </c>
      <c r="P7" s="128"/>
      <c r="Q7" s="128"/>
      <c r="R7" s="131"/>
    </row>
    <row r="8" spans="1:18" ht="19.5" customHeight="1">
      <c r="A8" s="111">
        <v>4</v>
      </c>
      <c r="B8" s="111" t="s">
        <v>29</v>
      </c>
      <c r="C8" s="112" t="s">
        <v>30</v>
      </c>
      <c r="D8" s="112" t="s">
        <v>31</v>
      </c>
      <c r="E8" s="112" t="s">
        <v>32</v>
      </c>
      <c r="F8" s="83" t="s">
        <v>33</v>
      </c>
      <c r="G8" s="20"/>
      <c r="H8" s="20"/>
      <c r="I8" s="20">
        <v>400</v>
      </c>
      <c r="J8" s="14"/>
      <c r="K8" s="14"/>
      <c r="L8" s="126">
        <f t="shared" si="0"/>
        <v>400</v>
      </c>
      <c r="M8" s="20" t="s">
        <v>21</v>
      </c>
      <c r="N8" s="22"/>
      <c r="O8" s="127">
        <f t="shared" si="1"/>
        <v>0</v>
      </c>
      <c r="P8" s="128"/>
      <c r="Q8" s="128"/>
      <c r="R8" s="131"/>
    </row>
    <row r="9" spans="1:18" ht="19.5" customHeight="1">
      <c r="A9" s="111">
        <v>5</v>
      </c>
      <c r="B9" s="111" t="s">
        <v>29</v>
      </c>
      <c r="C9" s="112" t="s">
        <v>34</v>
      </c>
      <c r="D9" s="112" t="s">
        <v>35</v>
      </c>
      <c r="E9" s="112" t="s">
        <v>36</v>
      </c>
      <c r="F9" s="83" t="s">
        <v>33</v>
      </c>
      <c r="G9" s="20"/>
      <c r="H9" s="20"/>
      <c r="I9" s="20">
        <v>700</v>
      </c>
      <c r="J9" s="14">
        <v>209</v>
      </c>
      <c r="K9" s="14"/>
      <c r="L9" s="126">
        <f t="shared" si="0"/>
        <v>909</v>
      </c>
      <c r="M9" s="20" t="s">
        <v>21</v>
      </c>
      <c r="N9" s="22"/>
      <c r="O9" s="127">
        <f t="shared" si="1"/>
        <v>0</v>
      </c>
      <c r="P9" s="128"/>
      <c r="Q9" s="128"/>
      <c r="R9" s="131"/>
    </row>
    <row r="10" spans="1:18" ht="19.5" customHeight="1">
      <c r="A10" s="111">
        <v>6</v>
      </c>
      <c r="B10" s="111" t="s">
        <v>37</v>
      </c>
      <c r="C10" s="114" t="s">
        <v>38</v>
      </c>
      <c r="D10" s="112" t="s">
        <v>39</v>
      </c>
      <c r="E10" s="112" t="s">
        <v>40</v>
      </c>
      <c r="F10" s="83" t="s">
        <v>41</v>
      </c>
      <c r="G10" s="20" t="s">
        <v>16</v>
      </c>
      <c r="H10" s="20"/>
      <c r="I10" s="20">
        <v>111</v>
      </c>
      <c r="J10" s="14"/>
      <c r="K10" s="14"/>
      <c r="L10" s="126">
        <f t="shared" si="0"/>
        <v>111</v>
      </c>
      <c r="M10" s="20" t="s">
        <v>21</v>
      </c>
      <c r="N10" s="22"/>
      <c r="O10" s="127">
        <f t="shared" si="1"/>
        <v>0</v>
      </c>
      <c r="P10" s="128"/>
      <c r="Q10" s="128"/>
      <c r="R10" s="131"/>
    </row>
    <row r="11" spans="1:18" ht="19.5" customHeight="1">
      <c r="A11" s="111">
        <v>7</v>
      </c>
      <c r="B11" s="111" t="s">
        <v>37</v>
      </c>
      <c r="C11" s="114" t="s">
        <v>42</v>
      </c>
      <c r="D11" s="112" t="s">
        <v>31</v>
      </c>
      <c r="E11" s="112" t="s">
        <v>32</v>
      </c>
      <c r="F11" s="83" t="s">
        <v>43</v>
      </c>
      <c r="G11" s="20" t="s">
        <v>16</v>
      </c>
      <c r="H11" s="20"/>
      <c r="I11" s="20">
        <v>213</v>
      </c>
      <c r="J11" s="14"/>
      <c r="K11" s="14"/>
      <c r="L11" s="126">
        <f t="shared" si="0"/>
        <v>213</v>
      </c>
      <c r="M11" s="20" t="s">
        <v>21</v>
      </c>
      <c r="N11" s="22"/>
      <c r="O11" s="127">
        <f t="shared" si="1"/>
        <v>0</v>
      </c>
      <c r="P11" s="128"/>
      <c r="Q11" s="128"/>
      <c r="R11" s="131"/>
    </row>
    <row r="12" spans="1:18" ht="19.5" customHeight="1">
      <c r="A12" s="111">
        <v>8</v>
      </c>
      <c r="B12" s="111" t="s">
        <v>44</v>
      </c>
      <c r="C12" s="112"/>
      <c r="D12" s="115" t="s">
        <v>45</v>
      </c>
      <c r="E12" s="111" t="s">
        <v>46</v>
      </c>
      <c r="F12" s="83" t="s">
        <v>47</v>
      </c>
      <c r="G12" s="20"/>
      <c r="H12" s="20"/>
      <c r="I12" s="20">
        <v>622</v>
      </c>
      <c r="J12" s="14"/>
      <c r="K12" s="14"/>
      <c r="L12" s="126">
        <f t="shared" si="0"/>
        <v>622</v>
      </c>
      <c r="M12" s="20" t="s">
        <v>21</v>
      </c>
      <c r="N12" s="22"/>
      <c r="O12" s="127">
        <f t="shared" si="1"/>
        <v>0</v>
      </c>
      <c r="P12" s="128"/>
      <c r="Q12" s="128"/>
      <c r="R12" s="131"/>
    </row>
    <row r="13" spans="1:18" ht="19.5" customHeight="1">
      <c r="A13" s="111">
        <v>9</v>
      </c>
      <c r="B13" s="111" t="s">
        <v>48</v>
      </c>
      <c r="C13" s="112" t="s">
        <v>49</v>
      </c>
      <c r="D13" s="111"/>
      <c r="E13" s="111" t="s">
        <v>24</v>
      </c>
      <c r="F13" s="83" t="s">
        <v>50</v>
      </c>
      <c r="G13" s="20"/>
      <c r="H13" s="20">
        <v>121</v>
      </c>
      <c r="I13" s="20"/>
      <c r="J13" s="14"/>
      <c r="K13" s="14"/>
      <c r="L13" s="126">
        <f t="shared" si="0"/>
        <v>121</v>
      </c>
      <c r="M13" s="20" t="s">
        <v>21</v>
      </c>
      <c r="N13" s="22"/>
      <c r="O13" s="127">
        <f t="shared" si="1"/>
        <v>0</v>
      </c>
      <c r="P13" s="128"/>
      <c r="Q13" s="128"/>
      <c r="R13" s="131"/>
    </row>
    <row r="14" spans="1:18" ht="19.5" customHeight="1">
      <c r="A14" s="111">
        <v>10</v>
      </c>
      <c r="B14" s="111" t="s">
        <v>48</v>
      </c>
      <c r="C14" s="112"/>
      <c r="D14" s="111" t="s">
        <v>51</v>
      </c>
      <c r="E14" s="111" t="s">
        <v>52</v>
      </c>
      <c r="F14" s="83" t="s">
        <v>53</v>
      </c>
      <c r="G14" s="20"/>
      <c r="H14" s="20"/>
      <c r="I14" s="20">
        <v>353</v>
      </c>
      <c r="J14" s="14"/>
      <c r="K14" s="14">
        <f>42+42</f>
        <v>84</v>
      </c>
      <c r="L14" s="126">
        <f t="shared" si="0"/>
        <v>437</v>
      </c>
      <c r="M14" s="20" t="s">
        <v>21</v>
      </c>
      <c r="N14" s="22"/>
      <c r="O14" s="127">
        <f t="shared" si="1"/>
        <v>0</v>
      </c>
      <c r="P14" s="128"/>
      <c r="Q14" s="128"/>
      <c r="R14" s="131"/>
    </row>
    <row r="15" spans="1:18" ht="19.5" customHeight="1">
      <c r="A15" s="111">
        <v>11</v>
      </c>
      <c r="B15" s="111" t="s">
        <v>48</v>
      </c>
      <c r="C15" s="112"/>
      <c r="D15" s="111" t="s">
        <v>52</v>
      </c>
      <c r="E15" s="111" t="s">
        <v>54</v>
      </c>
      <c r="F15" s="83" t="s">
        <v>55</v>
      </c>
      <c r="G15" s="20"/>
      <c r="H15" s="20"/>
      <c r="I15" s="20">
        <v>321</v>
      </c>
      <c r="J15" s="14"/>
      <c r="K15" s="14"/>
      <c r="L15" s="126">
        <f t="shared" si="0"/>
        <v>321</v>
      </c>
      <c r="M15" s="20" t="s">
        <v>21</v>
      </c>
      <c r="N15" s="22"/>
      <c r="O15" s="127">
        <f t="shared" si="1"/>
        <v>0</v>
      </c>
      <c r="P15" s="128"/>
      <c r="Q15" s="128"/>
      <c r="R15" s="131"/>
    </row>
    <row r="16" spans="1:18" ht="19.5" customHeight="1">
      <c r="A16" s="111">
        <v>12</v>
      </c>
      <c r="B16" s="111" t="s">
        <v>56</v>
      </c>
      <c r="C16" s="112" t="s">
        <v>57</v>
      </c>
      <c r="D16" s="111" t="s">
        <v>58</v>
      </c>
      <c r="E16" s="111" t="s">
        <v>59</v>
      </c>
      <c r="F16" s="83" t="s">
        <v>60</v>
      </c>
      <c r="G16" s="20"/>
      <c r="H16" s="20"/>
      <c r="I16" s="20"/>
      <c r="J16" s="14"/>
      <c r="K16" s="14">
        <f>180+594</f>
        <v>774</v>
      </c>
      <c r="L16" s="126">
        <f t="shared" si="0"/>
        <v>774</v>
      </c>
      <c r="M16" s="20" t="s">
        <v>21</v>
      </c>
      <c r="N16" s="22"/>
      <c r="O16" s="127">
        <f t="shared" si="1"/>
        <v>0</v>
      </c>
      <c r="P16" s="128"/>
      <c r="Q16" s="128"/>
      <c r="R16" s="131"/>
    </row>
    <row r="17" spans="1:18" ht="19.5" customHeight="1">
      <c r="A17" s="111">
        <v>13</v>
      </c>
      <c r="B17" s="111" t="s">
        <v>61</v>
      </c>
      <c r="C17" s="112" t="s">
        <v>49</v>
      </c>
      <c r="D17" s="111"/>
      <c r="E17" s="111" t="s">
        <v>24</v>
      </c>
      <c r="F17" s="83" t="s">
        <v>62</v>
      </c>
      <c r="G17" s="20"/>
      <c r="H17" s="20">
        <v>151</v>
      </c>
      <c r="I17" s="20"/>
      <c r="J17" s="14">
        <v>33</v>
      </c>
      <c r="K17" s="14">
        <v>42</v>
      </c>
      <c r="L17" s="126">
        <f t="shared" si="0"/>
        <v>226</v>
      </c>
      <c r="M17" s="20" t="s">
        <v>21</v>
      </c>
      <c r="N17" s="22"/>
      <c r="O17" s="127">
        <f t="shared" si="1"/>
        <v>0</v>
      </c>
      <c r="P17" s="128"/>
      <c r="Q17" s="128"/>
      <c r="R17" s="131"/>
    </row>
    <row r="18" spans="1:18" ht="19.5" customHeight="1">
      <c r="A18" s="111">
        <v>14</v>
      </c>
      <c r="B18" s="111" t="s">
        <v>63</v>
      </c>
      <c r="C18" s="112"/>
      <c r="D18" s="111" t="s">
        <v>64</v>
      </c>
      <c r="E18" s="111">
        <v>4.5</v>
      </c>
      <c r="F18" s="83" t="s">
        <v>65</v>
      </c>
      <c r="G18" s="20"/>
      <c r="H18" s="20"/>
      <c r="I18" s="20">
        <v>55</v>
      </c>
      <c r="J18" s="14"/>
      <c r="K18" s="14"/>
      <c r="L18" s="126">
        <f t="shared" si="0"/>
        <v>55</v>
      </c>
      <c r="M18" s="20" t="s">
        <v>21</v>
      </c>
      <c r="N18" s="22"/>
      <c r="O18" s="127">
        <f t="shared" si="1"/>
        <v>0</v>
      </c>
      <c r="P18" s="128"/>
      <c r="Q18" s="128"/>
      <c r="R18" s="131"/>
    </row>
    <row r="19" spans="1:18" ht="19.5" customHeight="1">
      <c r="A19" s="111">
        <v>15</v>
      </c>
      <c r="B19" s="111" t="s">
        <v>66</v>
      </c>
      <c r="C19" s="112"/>
      <c r="D19" s="111" t="s">
        <v>67</v>
      </c>
      <c r="E19" s="111" t="s">
        <v>51</v>
      </c>
      <c r="F19" s="83" t="s">
        <v>68</v>
      </c>
      <c r="G19" s="20"/>
      <c r="H19" s="20"/>
      <c r="I19" s="20">
        <v>321</v>
      </c>
      <c r="J19" s="14"/>
      <c r="K19" s="14"/>
      <c r="L19" s="126">
        <f t="shared" si="0"/>
        <v>321</v>
      </c>
      <c r="M19" s="20" t="s">
        <v>21</v>
      </c>
      <c r="N19" s="22"/>
      <c r="O19" s="127">
        <f t="shared" si="1"/>
        <v>0</v>
      </c>
      <c r="P19" s="128"/>
      <c r="Q19" s="128"/>
      <c r="R19" s="131"/>
    </row>
    <row r="20" spans="1:18" ht="19.5" customHeight="1">
      <c r="A20" s="111">
        <v>16</v>
      </c>
      <c r="B20" s="111" t="s">
        <v>69</v>
      </c>
      <c r="C20" s="112" t="s">
        <v>49</v>
      </c>
      <c r="D20" s="111"/>
      <c r="E20" s="111" t="s">
        <v>70</v>
      </c>
      <c r="F20" s="83" t="s">
        <v>62</v>
      </c>
      <c r="G20" s="20"/>
      <c r="H20" s="20">
        <v>97</v>
      </c>
      <c r="I20" s="20"/>
      <c r="J20" s="14"/>
      <c r="K20" s="14"/>
      <c r="L20" s="126">
        <f t="shared" si="0"/>
        <v>97</v>
      </c>
      <c r="M20" s="20" t="s">
        <v>21</v>
      </c>
      <c r="N20" s="22"/>
      <c r="O20" s="127">
        <f t="shared" si="1"/>
        <v>0</v>
      </c>
      <c r="P20" s="128"/>
      <c r="Q20" s="128"/>
      <c r="R20" s="131"/>
    </row>
    <row r="21" spans="1:18" ht="19.5" customHeight="1">
      <c r="A21" s="111">
        <v>17</v>
      </c>
      <c r="B21" s="111" t="s">
        <v>71</v>
      </c>
      <c r="C21" s="112" t="s">
        <v>72</v>
      </c>
      <c r="D21" s="111"/>
      <c r="E21" s="111" t="s">
        <v>24</v>
      </c>
      <c r="F21" s="83" t="s">
        <v>62</v>
      </c>
      <c r="G21" s="20"/>
      <c r="H21" s="20">
        <v>116</v>
      </c>
      <c r="I21" s="20"/>
      <c r="J21" s="14"/>
      <c r="K21" s="14"/>
      <c r="L21" s="126">
        <f t="shared" si="0"/>
        <v>116</v>
      </c>
      <c r="M21" s="20" t="s">
        <v>21</v>
      </c>
      <c r="N21" s="22"/>
      <c r="O21" s="127">
        <f t="shared" si="1"/>
        <v>0</v>
      </c>
      <c r="P21" s="128"/>
      <c r="Q21" s="128"/>
      <c r="R21" s="131"/>
    </row>
    <row r="22" spans="1:18" ht="19.5" customHeight="1">
      <c r="A22" s="111">
        <v>18</v>
      </c>
      <c r="B22" s="111" t="s">
        <v>73</v>
      </c>
      <c r="C22" s="112" t="s">
        <v>74</v>
      </c>
      <c r="D22" s="111"/>
      <c r="E22" s="111" t="s">
        <v>51</v>
      </c>
      <c r="F22" s="83" t="s">
        <v>62</v>
      </c>
      <c r="G22" s="20"/>
      <c r="H22" s="20">
        <v>131</v>
      </c>
      <c r="I22" s="20"/>
      <c r="J22" s="14"/>
      <c r="K22" s="14"/>
      <c r="L22" s="126">
        <f t="shared" si="0"/>
        <v>131</v>
      </c>
      <c r="M22" s="20" t="s">
        <v>21</v>
      </c>
      <c r="N22" s="22"/>
      <c r="O22" s="127">
        <f t="shared" si="1"/>
        <v>0</v>
      </c>
      <c r="P22" s="128"/>
      <c r="Q22" s="128"/>
      <c r="R22" s="131"/>
    </row>
    <row r="23" spans="1:18" ht="19.5" customHeight="1">
      <c r="A23" s="111">
        <v>19</v>
      </c>
      <c r="B23" s="111" t="s">
        <v>75</v>
      </c>
      <c r="C23" s="112" t="s">
        <v>76</v>
      </c>
      <c r="D23" s="111" t="s">
        <v>46</v>
      </c>
      <c r="E23" s="111" t="s">
        <v>19</v>
      </c>
      <c r="F23" s="83" t="s">
        <v>77</v>
      </c>
      <c r="G23" s="20"/>
      <c r="H23" s="20">
        <v>107</v>
      </c>
      <c r="I23" s="20"/>
      <c r="J23" s="14"/>
      <c r="K23" s="14"/>
      <c r="L23" s="126">
        <f t="shared" si="0"/>
        <v>107</v>
      </c>
      <c r="M23" s="20" t="s">
        <v>21</v>
      </c>
      <c r="N23" s="22"/>
      <c r="O23" s="127">
        <f t="shared" si="1"/>
        <v>0</v>
      </c>
      <c r="P23" s="128"/>
      <c r="Q23" s="128"/>
      <c r="R23" s="131"/>
    </row>
    <row r="24" spans="1:18" ht="19.5" customHeight="1">
      <c r="A24" s="111">
        <v>20</v>
      </c>
      <c r="B24" s="111" t="s">
        <v>78</v>
      </c>
      <c r="C24" s="112" t="s">
        <v>79</v>
      </c>
      <c r="D24" s="111" t="s">
        <v>19</v>
      </c>
      <c r="E24" s="111" t="s">
        <v>24</v>
      </c>
      <c r="F24" s="83" t="s">
        <v>77</v>
      </c>
      <c r="G24" s="20"/>
      <c r="H24" s="20">
        <v>81</v>
      </c>
      <c r="I24" s="20"/>
      <c r="J24" s="14"/>
      <c r="K24" s="14"/>
      <c r="L24" s="126">
        <f t="shared" si="0"/>
        <v>81</v>
      </c>
      <c r="M24" s="20" t="s">
        <v>21</v>
      </c>
      <c r="N24" s="22"/>
      <c r="O24" s="127">
        <f t="shared" si="1"/>
        <v>0</v>
      </c>
      <c r="P24" s="128"/>
      <c r="Q24" s="128"/>
      <c r="R24" s="131"/>
    </row>
    <row r="25" spans="1:18" ht="19.5" customHeight="1">
      <c r="A25" s="111">
        <v>21</v>
      </c>
      <c r="B25" s="111" t="s">
        <v>80</v>
      </c>
      <c r="C25" s="112" t="s">
        <v>81</v>
      </c>
      <c r="D25" s="111" t="s">
        <v>82</v>
      </c>
      <c r="E25" s="115" t="s">
        <v>83</v>
      </c>
      <c r="F25" s="83" t="s">
        <v>84</v>
      </c>
      <c r="G25" s="20"/>
      <c r="H25" s="20">
        <v>20</v>
      </c>
      <c r="I25" s="20">
        <v>50</v>
      </c>
      <c r="J25" s="14"/>
      <c r="K25" s="14"/>
      <c r="L25" s="126">
        <f t="shared" si="0"/>
        <v>70</v>
      </c>
      <c r="M25" s="20" t="s">
        <v>21</v>
      </c>
      <c r="N25" s="22"/>
      <c r="O25" s="127">
        <f t="shared" si="1"/>
        <v>0</v>
      </c>
      <c r="P25" s="128"/>
      <c r="Q25" s="128"/>
      <c r="R25" s="131"/>
    </row>
    <row r="26" spans="1:18" ht="24.75" customHeight="1">
      <c r="A26" s="111">
        <v>22</v>
      </c>
      <c r="B26" s="111" t="s">
        <v>85</v>
      </c>
      <c r="C26" s="112" t="s">
        <v>86</v>
      </c>
      <c r="D26" s="111" t="s">
        <v>87</v>
      </c>
      <c r="E26" s="111" t="s">
        <v>45</v>
      </c>
      <c r="F26" s="83" t="s">
        <v>84</v>
      </c>
      <c r="G26" s="20"/>
      <c r="H26" s="20">
        <v>140</v>
      </c>
      <c r="I26" s="20">
        <v>400</v>
      </c>
      <c r="J26" s="14">
        <v>466</v>
      </c>
      <c r="K26" s="14"/>
      <c r="L26" s="126">
        <f t="shared" si="0"/>
        <v>1006</v>
      </c>
      <c r="M26" s="20" t="s">
        <v>21</v>
      </c>
      <c r="N26" s="22"/>
      <c r="O26" s="127">
        <f t="shared" si="1"/>
        <v>0</v>
      </c>
      <c r="P26" s="128"/>
      <c r="Q26" s="128"/>
      <c r="R26" s="131"/>
    </row>
    <row r="27" spans="1:18" ht="24.75" customHeight="1">
      <c r="A27" s="111">
        <v>23</v>
      </c>
      <c r="B27" s="111" t="s">
        <v>88</v>
      </c>
      <c r="C27" s="112"/>
      <c r="D27" s="111" t="s">
        <v>89</v>
      </c>
      <c r="E27" s="111" t="s">
        <v>90</v>
      </c>
      <c r="F27" s="83" t="s">
        <v>91</v>
      </c>
      <c r="G27" s="20"/>
      <c r="H27" s="20"/>
      <c r="I27" s="20"/>
      <c r="J27" s="14"/>
      <c r="K27" s="14">
        <v>268</v>
      </c>
      <c r="L27" s="126">
        <f t="shared" si="0"/>
        <v>268</v>
      </c>
      <c r="M27" s="20" t="s">
        <v>21</v>
      </c>
      <c r="N27" s="22"/>
      <c r="O27" s="127">
        <f t="shared" si="1"/>
        <v>0</v>
      </c>
      <c r="P27" s="128"/>
      <c r="Q27" s="128"/>
      <c r="R27" s="131"/>
    </row>
    <row r="28" spans="1:18" ht="24.75" customHeight="1">
      <c r="A28" s="111">
        <v>24</v>
      </c>
      <c r="B28" s="11" t="s">
        <v>92</v>
      </c>
      <c r="C28" s="12" t="s">
        <v>86</v>
      </c>
      <c r="D28" s="11" t="s">
        <v>93</v>
      </c>
      <c r="E28" s="11" t="s">
        <v>83</v>
      </c>
      <c r="F28" s="13" t="s">
        <v>77</v>
      </c>
      <c r="G28" s="14"/>
      <c r="H28" s="20">
        <v>79</v>
      </c>
      <c r="I28" s="14">
        <v>222</v>
      </c>
      <c r="J28" s="14"/>
      <c r="K28" s="14"/>
      <c r="L28" s="126">
        <f t="shared" si="0"/>
        <v>301</v>
      </c>
      <c r="M28" s="20" t="s">
        <v>21</v>
      </c>
      <c r="N28" s="22"/>
      <c r="O28" s="127">
        <f t="shared" si="1"/>
        <v>0</v>
      </c>
      <c r="P28" s="128"/>
      <c r="Q28" s="128"/>
      <c r="R28" s="131"/>
    </row>
    <row r="29" spans="1:18" ht="24.75" customHeight="1">
      <c r="A29" s="111"/>
      <c r="B29" s="11"/>
      <c r="C29" s="12"/>
      <c r="D29" s="11"/>
      <c r="E29" s="11"/>
      <c r="F29" s="13"/>
      <c r="G29" s="14"/>
      <c r="H29" s="20"/>
      <c r="I29" s="14"/>
      <c r="J29" s="14"/>
      <c r="K29" s="14"/>
      <c r="L29" s="126"/>
      <c r="M29" s="14"/>
      <c r="N29" s="22"/>
      <c r="O29" s="127"/>
      <c r="P29" s="128"/>
      <c r="Q29" s="128"/>
      <c r="R29" s="131"/>
    </row>
    <row r="30" spans="1:18" ht="24.75" customHeight="1">
      <c r="A30" s="104" t="s">
        <v>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18"/>
      <c r="M30" s="105"/>
      <c r="N30" s="105"/>
      <c r="O30" s="105"/>
      <c r="P30" s="105"/>
      <c r="Q30" s="105"/>
      <c r="R30" s="105"/>
    </row>
    <row r="31" spans="1:18" ht="24.75" customHeight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18"/>
      <c r="M31" s="105"/>
      <c r="N31" s="105"/>
      <c r="O31" s="105"/>
      <c r="P31" s="105"/>
      <c r="Q31" s="105"/>
      <c r="R31" s="105"/>
    </row>
    <row r="32" spans="1:18" ht="24.75" customHeight="1">
      <c r="A32" s="106" t="s">
        <v>1</v>
      </c>
      <c r="B32" s="3" t="s">
        <v>2</v>
      </c>
      <c r="C32" s="3" t="s">
        <v>3</v>
      </c>
      <c r="D32" s="3"/>
      <c r="E32" s="3"/>
      <c r="F32" s="3"/>
      <c r="G32" s="3"/>
      <c r="H32" s="107" t="s">
        <v>4</v>
      </c>
      <c r="I32" s="107" t="s">
        <v>5</v>
      </c>
      <c r="J32" s="107" t="s">
        <v>6</v>
      </c>
      <c r="K32" s="107" t="s">
        <v>7</v>
      </c>
      <c r="L32" s="119" t="s">
        <v>8</v>
      </c>
      <c r="M32" s="107" t="s">
        <v>9</v>
      </c>
      <c r="N32" s="120" t="s">
        <v>10</v>
      </c>
      <c r="O32" s="121" t="s">
        <v>11</v>
      </c>
      <c r="P32" s="122"/>
      <c r="Q32" s="122"/>
      <c r="R32" s="129"/>
    </row>
    <row r="33" spans="1:18" ht="30" customHeight="1">
      <c r="A33" s="106"/>
      <c r="B33" s="3"/>
      <c r="C33" s="108" t="s">
        <v>12</v>
      </c>
      <c r="D33" s="3" t="s">
        <v>13</v>
      </c>
      <c r="E33" s="3" t="s">
        <v>14</v>
      </c>
      <c r="F33" s="3" t="s">
        <v>15</v>
      </c>
      <c r="G33" s="109" t="s">
        <v>16</v>
      </c>
      <c r="H33" s="110"/>
      <c r="I33" s="110"/>
      <c r="J33" s="110"/>
      <c r="K33" s="110"/>
      <c r="L33" s="123"/>
      <c r="M33" s="110"/>
      <c r="N33" s="120"/>
      <c r="O33" s="124"/>
      <c r="P33" s="125"/>
      <c r="Q33" s="125"/>
      <c r="R33" s="130"/>
    </row>
    <row r="34" spans="1:18" ht="22.5" customHeight="1">
      <c r="A34" s="111">
        <v>25</v>
      </c>
      <c r="B34" s="11" t="s">
        <v>94</v>
      </c>
      <c r="C34" s="12" t="s">
        <v>86</v>
      </c>
      <c r="D34" s="11" t="s">
        <v>87</v>
      </c>
      <c r="E34" s="11" t="s">
        <v>45</v>
      </c>
      <c r="F34" s="13" t="s">
        <v>77</v>
      </c>
      <c r="G34" s="14"/>
      <c r="H34" s="20">
        <v>200</v>
      </c>
      <c r="I34" s="14">
        <v>132</v>
      </c>
      <c r="J34" s="14"/>
      <c r="K34" s="14"/>
      <c r="L34" s="126">
        <f>H34+I34+J34+K34</f>
        <v>332</v>
      </c>
      <c r="M34" s="14" t="s">
        <v>21</v>
      </c>
      <c r="N34" s="22"/>
      <c r="O34" s="127">
        <f>L34*N34</f>
        <v>0</v>
      </c>
      <c r="P34" s="128"/>
      <c r="Q34" s="128"/>
      <c r="R34" s="131"/>
    </row>
    <row r="35" spans="1:18" ht="24" customHeight="1">
      <c r="A35" s="111">
        <v>26</v>
      </c>
      <c r="B35" s="11" t="s">
        <v>95</v>
      </c>
      <c r="C35" s="12" t="s">
        <v>86</v>
      </c>
      <c r="D35" s="11" t="s">
        <v>96</v>
      </c>
      <c r="E35" s="11" t="s">
        <v>97</v>
      </c>
      <c r="F35" s="13" t="s">
        <v>77</v>
      </c>
      <c r="G35" s="14"/>
      <c r="H35" s="20">
        <v>2</v>
      </c>
      <c r="I35" s="14"/>
      <c r="J35" s="14"/>
      <c r="K35" s="14"/>
      <c r="L35" s="126">
        <f aca="true" t="shared" si="2" ref="L35:L56">H35+I35+J35+K35</f>
        <v>2</v>
      </c>
      <c r="M35" s="14" t="s">
        <v>21</v>
      </c>
      <c r="N35" s="22"/>
      <c r="O35" s="127">
        <f>L35*N35</f>
        <v>0</v>
      </c>
      <c r="P35" s="128"/>
      <c r="Q35" s="128"/>
      <c r="R35" s="131"/>
    </row>
    <row r="36" spans="1:18" ht="24" customHeight="1">
      <c r="A36" s="111">
        <v>27</v>
      </c>
      <c r="B36" s="11" t="s">
        <v>98</v>
      </c>
      <c r="C36" s="12" t="s">
        <v>99</v>
      </c>
      <c r="D36" s="11" t="s">
        <v>24</v>
      </c>
      <c r="E36" s="11" t="s">
        <v>51</v>
      </c>
      <c r="F36" s="13" t="s">
        <v>100</v>
      </c>
      <c r="G36" s="14" t="s">
        <v>16</v>
      </c>
      <c r="H36" s="20"/>
      <c r="I36" s="14">
        <v>5</v>
      </c>
      <c r="J36" s="14"/>
      <c r="K36" s="14"/>
      <c r="L36" s="126">
        <f t="shared" si="2"/>
        <v>5</v>
      </c>
      <c r="M36" s="14" t="s">
        <v>21</v>
      </c>
      <c r="N36" s="22"/>
      <c r="O36" s="127">
        <f aca="true" t="shared" si="3" ref="O36:O56">L36*N36</f>
        <v>0</v>
      </c>
      <c r="P36" s="128"/>
      <c r="Q36" s="128"/>
      <c r="R36" s="131"/>
    </row>
    <row r="37" spans="1:18" ht="24" customHeight="1">
      <c r="A37" s="111">
        <v>28</v>
      </c>
      <c r="B37" s="11" t="s">
        <v>98</v>
      </c>
      <c r="C37" s="12" t="s">
        <v>101</v>
      </c>
      <c r="D37" s="11" t="s">
        <v>51</v>
      </c>
      <c r="E37" s="11" t="s">
        <v>52</v>
      </c>
      <c r="F37" s="13" t="s">
        <v>102</v>
      </c>
      <c r="G37" s="14"/>
      <c r="H37" s="20"/>
      <c r="I37" s="14">
        <v>6</v>
      </c>
      <c r="J37" s="14"/>
      <c r="K37" s="14"/>
      <c r="L37" s="126">
        <f t="shared" si="2"/>
        <v>6</v>
      </c>
      <c r="M37" s="14" t="s">
        <v>21</v>
      </c>
      <c r="N37" s="22"/>
      <c r="O37" s="127">
        <f t="shared" si="3"/>
        <v>0</v>
      </c>
      <c r="P37" s="128"/>
      <c r="Q37" s="128"/>
      <c r="R37" s="131"/>
    </row>
    <row r="38" spans="1:18" ht="24.75" customHeight="1">
      <c r="A38" s="111">
        <v>29</v>
      </c>
      <c r="B38" s="11" t="s">
        <v>103</v>
      </c>
      <c r="C38" s="12" t="s">
        <v>86</v>
      </c>
      <c r="D38" s="11" t="s">
        <v>104</v>
      </c>
      <c r="E38" s="11" t="s">
        <v>105</v>
      </c>
      <c r="F38" s="13" t="s">
        <v>106</v>
      </c>
      <c r="G38" s="14"/>
      <c r="H38" s="20">
        <v>7</v>
      </c>
      <c r="I38" s="14"/>
      <c r="J38" s="14"/>
      <c r="K38" s="14"/>
      <c r="L38" s="126">
        <f t="shared" si="2"/>
        <v>7</v>
      </c>
      <c r="M38" s="14" t="s">
        <v>21</v>
      </c>
      <c r="N38" s="22"/>
      <c r="O38" s="127">
        <f t="shared" si="3"/>
        <v>0</v>
      </c>
      <c r="P38" s="128"/>
      <c r="Q38" s="128"/>
      <c r="R38" s="131"/>
    </row>
    <row r="39" spans="1:18" ht="24" customHeight="1">
      <c r="A39" s="111">
        <v>30</v>
      </c>
      <c r="B39" s="11" t="s">
        <v>107</v>
      </c>
      <c r="C39" s="12" t="s">
        <v>86</v>
      </c>
      <c r="D39" s="11" t="s">
        <v>83</v>
      </c>
      <c r="E39" s="11" t="s">
        <v>19</v>
      </c>
      <c r="F39" s="13" t="s">
        <v>106</v>
      </c>
      <c r="G39" s="14"/>
      <c r="H39" s="20">
        <v>30</v>
      </c>
      <c r="I39" s="14"/>
      <c r="J39" s="14"/>
      <c r="K39" s="14"/>
      <c r="L39" s="126">
        <f t="shared" si="2"/>
        <v>30</v>
      </c>
      <c r="M39" s="14" t="s">
        <v>21</v>
      </c>
      <c r="N39" s="22"/>
      <c r="O39" s="127">
        <f t="shared" si="3"/>
        <v>0</v>
      </c>
      <c r="P39" s="128"/>
      <c r="Q39" s="128"/>
      <c r="R39" s="131"/>
    </row>
    <row r="40" spans="1:18" ht="24.75" customHeight="1">
      <c r="A40" s="111">
        <v>31</v>
      </c>
      <c r="B40" s="11" t="s">
        <v>108</v>
      </c>
      <c r="C40" s="12" t="s">
        <v>86</v>
      </c>
      <c r="D40" s="11" t="s">
        <v>46</v>
      </c>
      <c r="E40" s="11" t="s">
        <v>24</v>
      </c>
      <c r="F40" s="13" t="s">
        <v>106</v>
      </c>
      <c r="G40" s="14"/>
      <c r="H40" s="20">
        <v>6</v>
      </c>
      <c r="I40" s="14"/>
      <c r="J40" s="14"/>
      <c r="K40" s="14"/>
      <c r="L40" s="126">
        <f t="shared" si="2"/>
        <v>6</v>
      </c>
      <c r="M40" s="14" t="s">
        <v>21</v>
      </c>
      <c r="N40" s="22"/>
      <c r="O40" s="127">
        <f t="shared" si="3"/>
        <v>0</v>
      </c>
      <c r="P40" s="128"/>
      <c r="Q40" s="128"/>
      <c r="R40" s="131"/>
    </row>
    <row r="41" spans="1:18" ht="19.5" customHeight="1">
      <c r="A41" s="111">
        <v>32</v>
      </c>
      <c r="B41" s="11" t="s">
        <v>109</v>
      </c>
      <c r="C41" s="12" t="s">
        <v>110</v>
      </c>
      <c r="D41" s="11"/>
      <c r="E41" s="11" t="s">
        <v>24</v>
      </c>
      <c r="F41" s="13" t="s">
        <v>77</v>
      </c>
      <c r="G41" s="14"/>
      <c r="H41" s="20">
        <v>45</v>
      </c>
      <c r="I41" s="14"/>
      <c r="J41" s="14"/>
      <c r="K41" s="14"/>
      <c r="L41" s="126">
        <f t="shared" si="2"/>
        <v>45</v>
      </c>
      <c r="M41" s="14" t="s">
        <v>21</v>
      </c>
      <c r="N41" s="22"/>
      <c r="O41" s="127">
        <f t="shared" si="3"/>
        <v>0</v>
      </c>
      <c r="P41" s="128"/>
      <c r="Q41" s="128"/>
      <c r="R41" s="131"/>
    </row>
    <row r="42" spans="1:18" ht="19.5" customHeight="1">
      <c r="A42" s="111">
        <v>33</v>
      </c>
      <c r="B42" s="11" t="s">
        <v>111</v>
      </c>
      <c r="C42" s="12" t="s">
        <v>112</v>
      </c>
      <c r="D42" s="11"/>
      <c r="E42" s="11" t="s">
        <v>51</v>
      </c>
      <c r="F42" s="13" t="s">
        <v>77</v>
      </c>
      <c r="G42" s="14"/>
      <c r="H42" s="20">
        <v>12</v>
      </c>
      <c r="I42" s="14"/>
      <c r="J42" s="14"/>
      <c r="K42" s="14"/>
      <c r="L42" s="126">
        <f t="shared" si="2"/>
        <v>12</v>
      </c>
      <c r="M42" s="14" t="s">
        <v>21</v>
      </c>
      <c r="N42" s="22"/>
      <c r="O42" s="127">
        <f t="shared" si="3"/>
        <v>0</v>
      </c>
      <c r="P42" s="128"/>
      <c r="Q42" s="128"/>
      <c r="R42" s="131"/>
    </row>
    <row r="43" spans="1:18" ht="19.5" customHeight="1">
      <c r="A43" s="111">
        <v>34</v>
      </c>
      <c r="B43" s="116" t="s">
        <v>113</v>
      </c>
      <c r="C43" s="112" t="s">
        <v>114</v>
      </c>
      <c r="D43" s="111"/>
      <c r="E43" s="111" t="s">
        <v>115</v>
      </c>
      <c r="F43" s="83" t="s">
        <v>116</v>
      </c>
      <c r="G43" s="20"/>
      <c r="H43" s="20">
        <v>27</v>
      </c>
      <c r="I43" s="20"/>
      <c r="J43" s="14"/>
      <c r="K43" s="14"/>
      <c r="L43" s="126">
        <f t="shared" si="2"/>
        <v>27</v>
      </c>
      <c r="M43" s="14" t="s">
        <v>21</v>
      </c>
      <c r="N43" s="22"/>
      <c r="O43" s="127">
        <f t="shared" si="3"/>
        <v>0</v>
      </c>
      <c r="P43" s="128"/>
      <c r="Q43" s="128"/>
      <c r="R43" s="131"/>
    </row>
    <row r="44" spans="1:18" ht="19.5" customHeight="1">
      <c r="A44" s="111">
        <v>35</v>
      </c>
      <c r="B44" s="116" t="s">
        <v>117</v>
      </c>
      <c r="C44" s="112" t="s">
        <v>118</v>
      </c>
      <c r="D44" s="111" t="s">
        <v>119</v>
      </c>
      <c r="E44" s="111" t="s">
        <v>115</v>
      </c>
      <c r="F44" s="83" t="s">
        <v>120</v>
      </c>
      <c r="G44" s="20"/>
      <c r="H44" s="20"/>
      <c r="I44" s="20"/>
      <c r="J44" s="14"/>
      <c r="K44" s="14">
        <f>69+140</f>
        <v>209</v>
      </c>
      <c r="L44" s="126">
        <f t="shared" si="2"/>
        <v>209</v>
      </c>
      <c r="M44" s="14" t="s">
        <v>21</v>
      </c>
      <c r="N44" s="22"/>
      <c r="O44" s="127">
        <f t="shared" si="3"/>
        <v>0</v>
      </c>
      <c r="P44" s="128"/>
      <c r="Q44" s="128"/>
      <c r="R44" s="131"/>
    </row>
    <row r="45" spans="1:18" ht="19.5" customHeight="1">
      <c r="A45" s="111">
        <v>36</v>
      </c>
      <c r="B45" s="117" t="s">
        <v>121</v>
      </c>
      <c r="C45" s="112" t="s">
        <v>122</v>
      </c>
      <c r="D45" s="111" t="s">
        <v>64</v>
      </c>
      <c r="E45" s="111" t="s">
        <v>24</v>
      </c>
      <c r="F45" s="83" t="s">
        <v>123</v>
      </c>
      <c r="G45" s="20"/>
      <c r="H45" s="20"/>
      <c r="I45" s="20"/>
      <c r="J45" s="14"/>
      <c r="K45" s="14">
        <v>230</v>
      </c>
      <c r="L45" s="126">
        <f t="shared" si="2"/>
        <v>230</v>
      </c>
      <c r="M45" s="14" t="s">
        <v>21</v>
      </c>
      <c r="N45" s="22"/>
      <c r="O45" s="127">
        <f t="shared" si="3"/>
        <v>0</v>
      </c>
      <c r="P45" s="128"/>
      <c r="Q45" s="128"/>
      <c r="R45" s="131"/>
    </row>
    <row r="46" spans="1:18" ht="19.5" customHeight="1">
      <c r="A46" s="111">
        <v>37</v>
      </c>
      <c r="B46" s="117" t="s">
        <v>124</v>
      </c>
      <c r="C46" s="112" t="s">
        <v>125</v>
      </c>
      <c r="D46" s="111" t="s">
        <v>126</v>
      </c>
      <c r="E46" s="111" t="s">
        <v>115</v>
      </c>
      <c r="F46" s="83" t="s">
        <v>127</v>
      </c>
      <c r="G46" s="20"/>
      <c r="H46" s="20"/>
      <c r="I46" s="20"/>
      <c r="J46" s="14"/>
      <c r="K46" s="14">
        <f>33+38</f>
        <v>71</v>
      </c>
      <c r="L46" s="126">
        <f t="shared" si="2"/>
        <v>71</v>
      </c>
      <c r="M46" s="14" t="s">
        <v>21</v>
      </c>
      <c r="N46" s="22"/>
      <c r="O46" s="127">
        <f t="shared" si="3"/>
        <v>0</v>
      </c>
      <c r="P46" s="128"/>
      <c r="Q46" s="128"/>
      <c r="R46" s="131"/>
    </row>
    <row r="47" spans="1:18" ht="19.5" customHeight="1">
      <c r="A47" s="111">
        <v>38</v>
      </c>
      <c r="B47" s="117" t="s">
        <v>128</v>
      </c>
      <c r="C47" s="112" t="s">
        <v>129</v>
      </c>
      <c r="D47" s="111" t="s">
        <v>130</v>
      </c>
      <c r="E47" s="111" t="s">
        <v>64</v>
      </c>
      <c r="F47" s="83" t="s">
        <v>127</v>
      </c>
      <c r="G47" s="20"/>
      <c r="H47" s="20"/>
      <c r="I47" s="20"/>
      <c r="J47" s="14"/>
      <c r="K47" s="14">
        <f>9+112</f>
        <v>121</v>
      </c>
      <c r="L47" s="126">
        <f t="shared" si="2"/>
        <v>121</v>
      </c>
      <c r="M47" s="14" t="s">
        <v>21</v>
      </c>
      <c r="N47" s="22"/>
      <c r="O47" s="127">
        <f t="shared" si="3"/>
        <v>0</v>
      </c>
      <c r="P47" s="128"/>
      <c r="Q47" s="128"/>
      <c r="R47" s="131"/>
    </row>
    <row r="48" spans="1:18" ht="19.5" customHeight="1">
      <c r="A48" s="111">
        <v>39</v>
      </c>
      <c r="B48" s="117" t="s">
        <v>131</v>
      </c>
      <c r="C48" s="112" t="s">
        <v>26</v>
      </c>
      <c r="D48" s="111" t="s">
        <v>27</v>
      </c>
      <c r="E48" s="111" t="s">
        <v>19</v>
      </c>
      <c r="F48" s="83" t="s">
        <v>127</v>
      </c>
      <c r="G48" s="20"/>
      <c r="H48" s="20"/>
      <c r="I48" s="20"/>
      <c r="J48" s="14"/>
      <c r="K48" s="14">
        <v>21</v>
      </c>
      <c r="L48" s="126">
        <f t="shared" si="2"/>
        <v>21</v>
      </c>
      <c r="M48" s="14" t="s">
        <v>21</v>
      </c>
      <c r="N48" s="22"/>
      <c r="O48" s="127">
        <f t="shared" si="3"/>
        <v>0</v>
      </c>
      <c r="P48" s="128"/>
      <c r="Q48" s="128"/>
      <c r="R48" s="131"/>
    </row>
    <row r="49" spans="1:18" ht="19.5" customHeight="1">
      <c r="A49" s="111">
        <v>40</v>
      </c>
      <c r="B49" s="117" t="s">
        <v>132</v>
      </c>
      <c r="C49" s="112" t="s">
        <v>133</v>
      </c>
      <c r="D49" s="112" t="s">
        <v>134</v>
      </c>
      <c r="E49" s="112" t="s">
        <v>40</v>
      </c>
      <c r="F49" s="83" t="s">
        <v>135</v>
      </c>
      <c r="G49" s="20"/>
      <c r="H49" s="20"/>
      <c r="I49" s="20">
        <v>3</v>
      </c>
      <c r="J49" s="14"/>
      <c r="K49" s="14"/>
      <c r="L49" s="126">
        <f t="shared" si="2"/>
        <v>3</v>
      </c>
      <c r="M49" s="14" t="s">
        <v>21</v>
      </c>
      <c r="N49" s="22"/>
      <c r="O49" s="127">
        <f t="shared" si="3"/>
        <v>0</v>
      </c>
      <c r="P49" s="128"/>
      <c r="Q49" s="128"/>
      <c r="R49" s="131"/>
    </row>
    <row r="50" spans="1:18" ht="19.5" customHeight="1">
      <c r="A50" s="111">
        <v>41</v>
      </c>
      <c r="B50" s="117" t="s">
        <v>132</v>
      </c>
      <c r="C50" s="112" t="s">
        <v>136</v>
      </c>
      <c r="D50" s="112" t="s">
        <v>137</v>
      </c>
      <c r="E50" s="112" t="s">
        <v>32</v>
      </c>
      <c r="F50" s="83" t="s">
        <v>135</v>
      </c>
      <c r="G50" s="20"/>
      <c r="H50" s="20"/>
      <c r="I50" s="20">
        <v>38</v>
      </c>
      <c r="J50" s="14"/>
      <c r="K50" s="14"/>
      <c r="L50" s="126">
        <f t="shared" si="2"/>
        <v>38</v>
      </c>
      <c r="M50" s="14" t="s">
        <v>21</v>
      </c>
      <c r="N50" s="22"/>
      <c r="O50" s="127">
        <f t="shared" si="3"/>
        <v>0</v>
      </c>
      <c r="P50" s="128"/>
      <c r="Q50" s="128"/>
      <c r="R50" s="131"/>
    </row>
    <row r="51" spans="1:18" ht="19.5" customHeight="1">
      <c r="A51" s="111">
        <v>42</v>
      </c>
      <c r="B51" s="111" t="s">
        <v>138</v>
      </c>
      <c r="C51" s="112" t="s">
        <v>139</v>
      </c>
      <c r="D51" s="112" t="s">
        <v>31</v>
      </c>
      <c r="E51" s="115" t="s">
        <v>45</v>
      </c>
      <c r="F51" s="83" t="s">
        <v>140</v>
      </c>
      <c r="G51" s="20"/>
      <c r="H51" s="20">
        <v>28</v>
      </c>
      <c r="I51" s="20">
        <v>145</v>
      </c>
      <c r="J51" s="14"/>
      <c r="K51" s="14"/>
      <c r="L51" s="126">
        <f t="shared" si="2"/>
        <v>173</v>
      </c>
      <c r="M51" s="14" t="s">
        <v>21</v>
      </c>
      <c r="N51" s="22"/>
      <c r="O51" s="127">
        <f t="shared" si="3"/>
        <v>0</v>
      </c>
      <c r="P51" s="128"/>
      <c r="Q51" s="128"/>
      <c r="R51" s="131"/>
    </row>
    <row r="52" spans="1:18" ht="19.5" customHeight="1">
      <c r="A52" s="111">
        <v>43</v>
      </c>
      <c r="B52" s="111" t="s">
        <v>141</v>
      </c>
      <c r="C52" s="12" t="s">
        <v>142</v>
      </c>
      <c r="D52" s="11"/>
      <c r="E52" s="11" t="s">
        <v>143</v>
      </c>
      <c r="F52" s="13" t="s">
        <v>144</v>
      </c>
      <c r="G52" s="14"/>
      <c r="H52" s="20">
        <v>8</v>
      </c>
      <c r="I52" s="14"/>
      <c r="J52" s="14"/>
      <c r="K52" s="14"/>
      <c r="L52" s="126">
        <f t="shared" si="2"/>
        <v>8</v>
      </c>
      <c r="M52" s="14" t="s">
        <v>21</v>
      </c>
      <c r="N52" s="22"/>
      <c r="O52" s="127">
        <f t="shared" si="3"/>
        <v>0</v>
      </c>
      <c r="P52" s="128"/>
      <c r="Q52" s="128"/>
      <c r="R52" s="131"/>
    </row>
    <row r="53" spans="1:18" ht="19.5" customHeight="1">
      <c r="A53" s="111">
        <v>44</v>
      </c>
      <c r="B53" s="111" t="s">
        <v>145</v>
      </c>
      <c r="C53" s="112" t="s">
        <v>49</v>
      </c>
      <c r="D53" s="111"/>
      <c r="E53" s="111" t="s">
        <v>19</v>
      </c>
      <c r="F53" s="83" t="s">
        <v>146</v>
      </c>
      <c r="G53" s="14"/>
      <c r="H53" s="20">
        <v>24</v>
      </c>
      <c r="I53" s="14"/>
      <c r="J53" s="14"/>
      <c r="K53" s="14"/>
      <c r="L53" s="126">
        <f t="shared" si="2"/>
        <v>24</v>
      </c>
      <c r="M53" s="14" t="s">
        <v>21</v>
      </c>
      <c r="N53" s="22"/>
      <c r="O53" s="127">
        <f t="shared" si="3"/>
        <v>0</v>
      </c>
      <c r="P53" s="128"/>
      <c r="Q53" s="128"/>
      <c r="R53" s="131"/>
    </row>
    <row r="54" spans="1:18" ht="19.5" customHeight="1">
      <c r="A54" s="111">
        <v>45</v>
      </c>
      <c r="B54" s="111" t="s">
        <v>147</v>
      </c>
      <c r="C54" s="112" t="s">
        <v>49</v>
      </c>
      <c r="D54" s="111"/>
      <c r="E54" s="111" t="s">
        <v>24</v>
      </c>
      <c r="F54" s="83" t="s">
        <v>148</v>
      </c>
      <c r="G54" s="14"/>
      <c r="H54" s="20">
        <v>88</v>
      </c>
      <c r="I54" s="14"/>
      <c r="J54" s="14"/>
      <c r="K54" s="14"/>
      <c r="L54" s="126">
        <f t="shared" si="2"/>
        <v>88</v>
      </c>
      <c r="M54" s="14" t="s">
        <v>21</v>
      </c>
      <c r="N54" s="22"/>
      <c r="O54" s="127">
        <f t="shared" si="3"/>
        <v>0</v>
      </c>
      <c r="P54" s="128"/>
      <c r="Q54" s="128"/>
      <c r="R54" s="131"/>
    </row>
    <row r="55" spans="1:18" ht="19.5" customHeight="1">
      <c r="A55" s="111">
        <v>46</v>
      </c>
      <c r="B55" s="111" t="s">
        <v>149</v>
      </c>
      <c r="C55" s="112" t="s">
        <v>150</v>
      </c>
      <c r="D55" s="111"/>
      <c r="E55" s="111" t="s">
        <v>24</v>
      </c>
      <c r="F55" s="83" t="s">
        <v>151</v>
      </c>
      <c r="G55" s="20"/>
      <c r="H55" s="20">
        <v>4</v>
      </c>
      <c r="I55" s="14"/>
      <c r="J55" s="14"/>
      <c r="K55" s="14"/>
      <c r="L55" s="126">
        <f t="shared" si="2"/>
        <v>4</v>
      </c>
      <c r="M55" s="14" t="s">
        <v>21</v>
      </c>
      <c r="N55" s="22"/>
      <c r="O55" s="127">
        <f t="shared" si="3"/>
        <v>0</v>
      </c>
      <c r="P55" s="128"/>
      <c r="Q55" s="128"/>
      <c r="R55" s="131"/>
    </row>
    <row r="56" spans="1:18" ht="19.5" customHeight="1">
      <c r="A56" s="111">
        <v>47</v>
      </c>
      <c r="B56" s="111" t="s">
        <v>152</v>
      </c>
      <c r="C56" s="112" t="s">
        <v>153</v>
      </c>
      <c r="D56" s="111"/>
      <c r="E56" s="111" t="s">
        <v>24</v>
      </c>
      <c r="F56" s="83" t="s">
        <v>148</v>
      </c>
      <c r="G56" s="20"/>
      <c r="H56" s="20">
        <v>13</v>
      </c>
      <c r="I56" s="14"/>
      <c r="J56" s="14"/>
      <c r="K56" s="14"/>
      <c r="L56" s="126">
        <f t="shared" si="2"/>
        <v>13</v>
      </c>
      <c r="M56" s="14" t="s">
        <v>21</v>
      </c>
      <c r="N56" s="22"/>
      <c r="O56" s="127">
        <f t="shared" si="3"/>
        <v>0</v>
      </c>
      <c r="P56" s="128"/>
      <c r="Q56" s="128"/>
      <c r="R56" s="131"/>
    </row>
    <row r="57" spans="1:18" ht="19.5" customHeight="1">
      <c r="A57" s="111"/>
      <c r="B57" s="111"/>
      <c r="C57" s="112"/>
      <c r="D57" s="111"/>
      <c r="E57" s="111"/>
      <c r="F57" s="83"/>
      <c r="G57" s="20"/>
      <c r="H57" s="20"/>
      <c r="I57" s="14"/>
      <c r="J57" s="14"/>
      <c r="K57" s="14"/>
      <c r="L57" s="126"/>
      <c r="M57" s="14"/>
      <c r="N57" s="22"/>
      <c r="O57" s="127"/>
      <c r="P57" s="128"/>
      <c r="Q57" s="128"/>
      <c r="R57" s="131"/>
    </row>
    <row r="58" spans="1:18" ht="19.5" customHeight="1">
      <c r="A58" s="104" t="s">
        <v>0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18"/>
      <c r="M58" s="105"/>
      <c r="N58" s="105"/>
      <c r="O58" s="105"/>
      <c r="P58" s="105"/>
      <c r="Q58" s="105"/>
      <c r="R58" s="105"/>
    </row>
    <row r="59" spans="1:18" ht="19.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18"/>
      <c r="M59" s="105"/>
      <c r="N59" s="105"/>
      <c r="O59" s="105"/>
      <c r="P59" s="105"/>
      <c r="Q59" s="105"/>
      <c r="R59" s="105"/>
    </row>
    <row r="60" spans="1:18" ht="19.5" customHeight="1">
      <c r="A60" s="106" t="s">
        <v>1</v>
      </c>
      <c r="B60" s="3" t="s">
        <v>2</v>
      </c>
      <c r="C60" s="3" t="s">
        <v>3</v>
      </c>
      <c r="D60" s="3"/>
      <c r="E60" s="3"/>
      <c r="F60" s="3"/>
      <c r="G60" s="3"/>
      <c r="H60" s="107" t="s">
        <v>4</v>
      </c>
      <c r="I60" s="107" t="s">
        <v>5</v>
      </c>
      <c r="J60" s="107" t="s">
        <v>6</v>
      </c>
      <c r="K60" s="107" t="s">
        <v>7</v>
      </c>
      <c r="L60" s="119" t="s">
        <v>8</v>
      </c>
      <c r="M60" s="107" t="s">
        <v>9</v>
      </c>
      <c r="N60" s="120" t="s">
        <v>10</v>
      </c>
      <c r="O60" s="121" t="s">
        <v>11</v>
      </c>
      <c r="P60" s="122"/>
      <c r="Q60" s="122"/>
      <c r="R60" s="129"/>
    </row>
    <row r="61" spans="1:18" ht="19.5" customHeight="1">
      <c r="A61" s="106"/>
      <c r="B61" s="3"/>
      <c r="C61" s="108" t="s">
        <v>12</v>
      </c>
      <c r="D61" s="3" t="s">
        <v>13</v>
      </c>
      <c r="E61" s="3" t="s">
        <v>14</v>
      </c>
      <c r="F61" s="3" t="s">
        <v>15</v>
      </c>
      <c r="G61" s="109" t="s">
        <v>16</v>
      </c>
      <c r="H61" s="110"/>
      <c r="I61" s="110"/>
      <c r="J61" s="110"/>
      <c r="K61" s="110"/>
      <c r="L61" s="123"/>
      <c r="M61" s="110"/>
      <c r="N61" s="120"/>
      <c r="O61" s="124"/>
      <c r="P61" s="125"/>
      <c r="Q61" s="125"/>
      <c r="R61" s="130"/>
    </row>
    <row r="62" spans="1:18" ht="19.5" customHeight="1">
      <c r="A62" s="111">
        <v>48</v>
      </c>
      <c r="B62" s="111" t="s">
        <v>154</v>
      </c>
      <c r="C62" s="112" t="s">
        <v>155</v>
      </c>
      <c r="D62" s="111" t="s">
        <v>156</v>
      </c>
      <c r="E62" s="111" t="s">
        <v>157</v>
      </c>
      <c r="F62" s="13" t="s">
        <v>135</v>
      </c>
      <c r="G62" s="20"/>
      <c r="H62" s="20"/>
      <c r="I62" s="14">
        <v>366</v>
      </c>
      <c r="J62" s="14"/>
      <c r="K62" s="14"/>
      <c r="L62" s="126">
        <f>H62+I62+J62+K62</f>
        <v>366</v>
      </c>
      <c r="M62" s="14" t="s">
        <v>21</v>
      </c>
      <c r="N62" s="22"/>
      <c r="O62" s="127">
        <f>L62*N62</f>
        <v>0</v>
      </c>
      <c r="P62" s="128"/>
      <c r="Q62" s="128"/>
      <c r="R62" s="131"/>
    </row>
    <row r="63" spans="1:18" ht="19.5" customHeight="1">
      <c r="A63" s="111">
        <v>49</v>
      </c>
      <c r="B63" s="111" t="s">
        <v>154</v>
      </c>
      <c r="C63" s="112" t="s">
        <v>136</v>
      </c>
      <c r="D63" s="111" t="s">
        <v>57</v>
      </c>
      <c r="E63" s="111" t="s">
        <v>158</v>
      </c>
      <c r="F63" s="13" t="s">
        <v>159</v>
      </c>
      <c r="G63" s="20"/>
      <c r="H63" s="20"/>
      <c r="I63" s="14">
        <v>433</v>
      </c>
      <c r="J63" s="14"/>
      <c r="K63" s="14"/>
      <c r="L63" s="126">
        <f aca="true" t="shared" si="4" ref="L63:L87">H63+I63+J63+K63</f>
        <v>433</v>
      </c>
      <c r="M63" s="14" t="s">
        <v>21</v>
      </c>
      <c r="N63" s="22"/>
      <c r="O63" s="127">
        <f>L63*N63</f>
        <v>0</v>
      </c>
      <c r="P63" s="128"/>
      <c r="Q63" s="128"/>
      <c r="R63" s="131"/>
    </row>
    <row r="64" spans="1:18" ht="19.5" customHeight="1">
      <c r="A64" s="111">
        <v>50</v>
      </c>
      <c r="B64" s="111" t="s">
        <v>160</v>
      </c>
      <c r="C64" s="112" t="s">
        <v>161</v>
      </c>
      <c r="D64" s="111"/>
      <c r="E64" s="111" t="s">
        <v>19</v>
      </c>
      <c r="F64" s="83" t="s">
        <v>162</v>
      </c>
      <c r="G64" s="14"/>
      <c r="H64" s="20">
        <v>69</v>
      </c>
      <c r="I64" s="14"/>
      <c r="J64" s="14"/>
      <c r="K64" s="14"/>
      <c r="L64" s="126">
        <f t="shared" si="4"/>
        <v>69</v>
      </c>
      <c r="M64" s="14" t="s">
        <v>21</v>
      </c>
      <c r="N64" s="22"/>
      <c r="O64" s="127">
        <f>L64*N64</f>
        <v>0</v>
      </c>
      <c r="P64" s="128"/>
      <c r="Q64" s="128"/>
      <c r="R64" s="131"/>
    </row>
    <row r="65" spans="1:18" ht="19.5" customHeight="1">
      <c r="A65" s="111">
        <v>51</v>
      </c>
      <c r="B65" s="111" t="s">
        <v>163</v>
      </c>
      <c r="C65" s="112" t="s">
        <v>164</v>
      </c>
      <c r="D65" s="111"/>
      <c r="E65" s="111" t="s">
        <v>24</v>
      </c>
      <c r="F65" s="83" t="s">
        <v>165</v>
      </c>
      <c r="G65" s="14"/>
      <c r="H65" s="20">
        <v>19</v>
      </c>
      <c r="I65" s="14"/>
      <c r="J65" s="14"/>
      <c r="K65" s="14"/>
      <c r="L65" s="126">
        <f t="shared" si="4"/>
        <v>19</v>
      </c>
      <c r="M65" s="14" t="s">
        <v>21</v>
      </c>
      <c r="N65" s="22"/>
      <c r="O65" s="127">
        <f aca="true" t="shared" si="5" ref="O65:O95">L65*N65</f>
        <v>0</v>
      </c>
      <c r="P65" s="128"/>
      <c r="Q65" s="128"/>
      <c r="R65" s="131"/>
    </row>
    <row r="66" spans="1:18" ht="19.5" customHeight="1">
      <c r="A66" s="111">
        <v>52</v>
      </c>
      <c r="B66" s="111" t="s">
        <v>166</v>
      </c>
      <c r="C66" s="112" t="s">
        <v>161</v>
      </c>
      <c r="D66" s="111"/>
      <c r="E66" s="111" t="s">
        <v>24</v>
      </c>
      <c r="F66" s="83" t="s">
        <v>165</v>
      </c>
      <c r="G66" s="14"/>
      <c r="H66" s="20">
        <v>23</v>
      </c>
      <c r="I66" s="14"/>
      <c r="J66" s="14"/>
      <c r="K66" s="14"/>
      <c r="L66" s="126">
        <f t="shared" si="4"/>
        <v>23</v>
      </c>
      <c r="M66" s="14" t="s">
        <v>21</v>
      </c>
      <c r="N66" s="22"/>
      <c r="O66" s="127">
        <f t="shared" si="5"/>
        <v>0</v>
      </c>
      <c r="P66" s="128"/>
      <c r="Q66" s="128"/>
      <c r="R66" s="131"/>
    </row>
    <row r="67" spans="1:18" ht="19.5" customHeight="1">
      <c r="A67" s="111">
        <v>53</v>
      </c>
      <c r="B67" s="111" t="s">
        <v>167</v>
      </c>
      <c r="C67" s="112" t="s">
        <v>168</v>
      </c>
      <c r="D67" s="111" t="s">
        <v>156</v>
      </c>
      <c r="E67" s="111" t="s">
        <v>157</v>
      </c>
      <c r="F67" s="13" t="s">
        <v>135</v>
      </c>
      <c r="G67" s="14"/>
      <c r="H67" s="20"/>
      <c r="I67" s="14">
        <v>43</v>
      </c>
      <c r="J67" s="14"/>
      <c r="K67" s="14"/>
      <c r="L67" s="126">
        <f t="shared" si="4"/>
        <v>43</v>
      </c>
      <c r="M67" s="14" t="s">
        <v>21</v>
      </c>
      <c r="N67" s="22"/>
      <c r="O67" s="127">
        <f t="shared" si="5"/>
        <v>0</v>
      </c>
      <c r="P67" s="128"/>
      <c r="Q67" s="128"/>
      <c r="R67" s="131"/>
    </row>
    <row r="68" spans="1:18" ht="19.5" customHeight="1">
      <c r="A68" s="111">
        <v>54</v>
      </c>
      <c r="B68" s="111" t="s">
        <v>167</v>
      </c>
      <c r="C68" s="112" t="s">
        <v>136</v>
      </c>
      <c r="D68" s="111" t="s">
        <v>57</v>
      </c>
      <c r="E68" s="111" t="s">
        <v>158</v>
      </c>
      <c r="F68" s="13" t="s">
        <v>159</v>
      </c>
      <c r="G68" s="14"/>
      <c r="H68" s="20"/>
      <c r="I68" s="14">
        <v>21</v>
      </c>
      <c r="J68" s="14"/>
      <c r="K68" s="14"/>
      <c r="L68" s="126">
        <f t="shared" si="4"/>
        <v>21</v>
      </c>
      <c r="M68" s="14" t="s">
        <v>21</v>
      </c>
      <c r="N68" s="22"/>
      <c r="O68" s="127">
        <f t="shared" si="5"/>
        <v>0</v>
      </c>
      <c r="P68" s="128"/>
      <c r="Q68" s="128"/>
      <c r="R68" s="131"/>
    </row>
    <row r="69" spans="1:18" ht="19.5" customHeight="1">
      <c r="A69" s="111">
        <v>55</v>
      </c>
      <c r="B69" s="111" t="s">
        <v>169</v>
      </c>
      <c r="C69" s="112" t="s">
        <v>161</v>
      </c>
      <c r="D69" s="111"/>
      <c r="E69" s="111" t="s">
        <v>143</v>
      </c>
      <c r="F69" s="83" t="s">
        <v>170</v>
      </c>
      <c r="G69" s="14"/>
      <c r="H69" s="20">
        <v>25</v>
      </c>
      <c r="I69" s="14"/>
      <c r="J69" s="14"/>
      <c r="K69" s="14"/>
      <c r="L69" s="126">
        <f t="shared" si="4"/>
        <v>25</v>
      </c>
      <c r="M69" s="14" t="s">
        <v>21</v>
      </c>
      <c r="N69" s="22"/>
      <c r="O69" s="127">
        <f t="shared" si="5"/>
        <v>0</v>
      </c>
      <c r="P69" s="128"/>
      <c r="Q69" s="128"/>
      <c r="R69" s="131"/>
    </row>
    <row r="70" spans="1:18" ht="19.5" customHeight="1">
      <c r="A70" s="111">
        <v>56</v>
      </c>
      <c r="B70" s="111" t="s">
        <v>167</v>
      </c>
      <c r="C70" s="112" t="s">
        <v>171</v>
      </c>
      <c r="D70" s="111" t="s">
        <v>27</v>
      </c>
      <c r="E70" s="111" t="s">
        <v>24</v>
      </c>
      <c r="F70" s="13" t="s">
        <v>172</v>
      </c>
      <c r="G70" s="14"/>
      <c r="H70" s="20"/>
      <c r="I70" s="14"/>
      <c r="J70" s="14"/>
      <c r="K70" s="14">
        <v>680</v>
      </c>
      <c r="L70" s="126">
        <f t="shared" si="4"/>
        <v>680</v>
      </c>
      <c r="M70" s="14" t="s">
        <v>21</v>
      </c>
      <c r="N70" s="22"/>
      <c r="O70" s="127">
        <f t="shared" si="5"/>
        <v>0</v>
      </c>
      <c r="P70" s="128"/>
      <c r="Q70" s="128"/>
      <c r="R70" s="131"/>
    </row>
    <row r="71" spans="1:18" ht="19.5" customHeight="1">
      <c r="A71" s="111">
        <v>57</v>
      </c>
      <c r="B71" s="111" t="s">
        <v>173</v>
      </c>
      <c r="C71" s="112" t="s">
        <v>30</v>
      </c>
      <c r="D71" s="111" t="s">
        <v>156</v>
      </c>
      <c r="E71" s="111" t="s">
        <v>157</v>
      </c>
      <c r="F71" s="13" t="s">
        <v>135</v>
      </c>
      <c r="G71" s="14"/>
      <c r="H71" s="20"/>
      <c r="I71" s="14">
        <v>12</v>
      </c>
      <c r="J71" s="14"/>
      <c r="K71" s="14"/>
      <c r="L71" s="126">
        <f t="shared" si="4"/>
        <v>12</v>
      </c>
      <c r="M71" s="14" t="s">
        <v>21</v>
      </c>
      <c r="N71" s="22"/>
      <c r="O71" s="127">
        <f t="shared" si="5"/>
        <v>0</v>
      </c>
      <c r="P71" s="128"/>
      <c r="Q71" s="128"/>
      <c r="R71" s="131"/>
    </row>
    <row r="72" spans="1:18" ht="19.5" customHeight="1">
      <c r="A72" s="111">
        <v>58</v>
      </c>
      <c r="B72" s="111" t="s">
        <v>173</v>
      </c>
      <c r="C72" s="112" t="s">
        <v>30</v>
      </c>
      <c r="D72" s="111" t="s">
        <v>57</v>
      </c>
      <c r="E72" s="111" t="s">
        <v>157</v>
      </c>
      <c r="F72" s="13" t="s">
        <v>135</v>
      </c>
      <c r="G72" s="14"/>
      <c r="H72" s="20"/>
      <c r="I72" s="14">
        <v>23</v>
      </c>
      <c r="J72" s="14"/>
      <c r="K72" s="14"/>
      <c r="L72" s="126">
        <f t="shared" si="4"/>
        <v>23</v>
      </c>
      <c r="M72" s="14" t="s">
        <v>21</v>
      </c>
      <c r="N72" s="22"/>
      <c r="O72" s="127">
        <f t="shared" si="5"/>
        <v>0</v>
      </c>
      <c r="P72" s="128"/>
      <c r="Q72" s="128"/>
      <c r="R72" s="131"/>
    </row>
    <row r="73" spans="1:18" ht="19.5" customHeight="1">
      <c r="A73" s="111">
        <v>59</v>
      </c>
      <c r="B73" s="111" t="s">
        <v>173</v>
      </c>
      <c r="C73" s="112" t="s">
        <v>30</v>
      </c>
      <c r="D73" s="111" t="s">
        <v>174</v>
      </c>
      <c r="E73" s="111" t="s">
        <v>157</v>
      </c>
      <c r="F73" s="13" t="s">
        <v>159</v>
      </c>
      <c r="G73" s="14"/>
      <c r="H73" s="20"/>
      <c r="I73" s="14">
        <v>21</v>
      </c>
      <c r="J73" s="14"/>
      <c r="K73" s="14"/>
      <c r="L73" s="126">
        <f t="shared" si="4"/>
        <v>21</v>
      </c>
      <c r="M73" s="14" t="s">
        <v>21</v>
      </c>
      <c r="N73" s="22"/>
      <c r="O73" s="127">
        <f t="shared" si="5"/>
        <v>0</v>
      </c>
      <c r="P73" s="128"/>
      <c r="Q73" s="128"/>
      <c r="R73" s="131"/>
    </row>
    <row r="74" spans="1:18" ht="19.5" customHeight="1">
      <c r="A74" s="111">
        <v>60</v>
      </c>
      <c r="B74" s="111" t="s">
        <v>175</v>
      </c>
      <c r="C74" s="112" t="s">
        <v>136</v>
      </c>
      <c r="D74" s="111" t="s">
        <v>57</v>
      </c>
      <c r="E74" s="111" t="s">
        <v>157</v>
      </c>
      <c r="F74" s="13" t="s">
        <v>135</v>
      </c>
      <c r="G74" s="14"/>
      <c r="H74" s="20"/>
      <c r="I74" s="14">
        <v>190</v>
      </c>
      <c r="J74" s="14"/>
      <c r="K74" s="14"/>
      <c r="L74" s="126">
        <f t="shared" si="4"/>
        <v>190</v>
      </c>
      <c r="M74" s="14" t="s">
        <v>21</v>
      </c>
      <c r="N74" s="22"/>
      <c r="O74" s="127">
        <f t="shared" si="5"/>
        <v>0</v>
      </c>
      <c r="P74" s="128"/>
      <c r="Q74" s="128"/>
      <c r="R74" s="131"/>
    </row>
    <row r="75" spans="1:18" ht="19.5" customHeight="1">
      <c r="A75" s="111">
        <v>61</v>
      </c>
      <c r="B75" s="111" t="s">
        <v>175</v>
      </c>
      <c r="C75" s="112" t="s">
        <v>30</v>
      </c>
      <c r="D75" s="111" t="s">
        <v>176</v>
      </c>
      <c r="E75" s="111" t="s">
        <v>158</v>
      </c>
      <c r="F75" s="13" t="s">
        <v>159</v>
      </c>
      <c r="G75" s="14"/>
      <c r="H75" s="20"/>
      <c r="I75" s="14">
        <v>320</v>
      </c>
      <c r="J75" s="14"/>
      <c r="K75" s="14"/>
      <c r="L75" s="126">
        <f t="shared" si="4"/>
        <v>320</v>
      </c>
      <c r="M75" s="14" t="s">
        <v>21</v>
      </c>
      <c r="N75" s="22"/>
      <c r="O75" s="127">
        <f t="shared" si="5"/>
        <v>0</v>
      </c>
      <c r="P75" s="128"/>
      <c r="Q75" s="128"/>
      <c r="R75" s="131"/>
    </row>
    <row r="76" spans="1:18" ht="19.5" customHeight="1">
      <c r="A76" s="111">
        <v>62</v>
      </c>
      <c r="B76" s="111" t="s">
        <v>175</v>
      </c>
      <c r="C76" s="112" t="s">
        <v>161</v>
      </c>
      <c r="D76" s="111"/>
      <c r="E76" s="115" t="s">
        <v>45</v>
      </c>
      <c r="F76" s="83" t="s">
        <v>144</v>
      </c>
      <c r="G76" s="14"/>
      <c r="H76" s="20">
        <v>24</v>
      </c>
      <c r="I76" s="14"/>
      <c r="J76" s="14"/>
      <c r="K76" s="14">
        <v>78</v>
      </c>
      <c r="L76" s="126">
        <f t="shared" si="4"/>
        <v>102</v>
      </c>
      <c r="M76" s="14" t="s">
        <v>21</v>
      </c>
      <c r="N76" s="22"/>
      <c r="O76" s="127">
        <f t="shared" si="5"/>
        <v>0</v>
      </c>
      <c r="P76" s="128"/>
      <c r="Q76" s="128"/>
      <c r="R76" s="131"/>
    </row>
    <row r="77" spans="1:18" ht="19.5" customHeight="1">
      <c r="A77" s="111">
        <v>63</v>
      </c>
      <c r="B77" s="111" t="s">
        <v>177</v>
      </c>
      <c r="C77" s="112" t="s">
        <v>34</v>
      </c>
      <c r="D77" s="111" t="s">
        <v>176</v>
      </c>
      <c r="E77" s="115" t="s">
        <v>158</v>
      </c>
      <c r="F77" s="83" t="s">
        <v>178</v>
      </c>
      <c r="G77" s="14"/>
      <c r="H77" s="20"/>
      <c r="I77" s="14"/>
      <c r="J77" s="14">
        <v>88</v>
      </c>
      <c r="K77" s="14"/>
      <c r="L77" s="126">
        <f t="shared" si="4"/>
        <v>88</v>
      </c>
      <c r="M77" s="14" t="s">
        <v>21</v>
      </c>
      <c r="N77" s="22"/>
      <c r="O77" s="127">
        <f t="shared" si="5"/>
        <v>0</v>
      </c>
      <c r="P77" s="128"/>
      <c r="Q77" s="128"/>
      <c r="R77" s="131"/>
    </row>
    <row r="78" spans="1:18" ht="19.5" customHeight="1">
      <c r="A78" s="111">
        <v>64</v>
      </c>
      <c r="B78" s="111" t="s">
        <v>179</v>
      </c>
      <c r="C78" s="112" t="s">
        <v>180</v>
      </c>
      <c r="D78" s="111" t="s">
        <v>181</v>
      </c>
      <c r="E78" s="115" t="s">
        <v>182</v>
      </c>
      <c r="F78" s="83" t="s">
        <v>135</v>
      </c>
      <c r="G78" s="14" t="s">
        <v>16</v>
      </c>
      <c r="H78" s="20"/>
      <c r="I78" s="14">
        <v>3</v>
      </c>
      <c r="J78" s="14"/>
      <c r="K78" s="14"/>
      <c r="L78" s="126">
        <f t="shared" si="4"/>
        <v>3</v>
      </c>
      <c r="M78" s="14" t="s">
        <v>21</v>
      </c>
      <c r="N78" s="22"/>
      <c r="O78" s="127">
        <f t="shared" si="5"/>
        <v>0</v>
      </c>
      <c r="P78" s="128"/>
      <c r="Q78" s="128"/>
      <c r="R78" s="131"/>
    </row>
    <row r="79" spans="1:18" ht="19.5" customHeight="1">
      <c r="A79" s="111">
        <v>65</v>
      </c>
      <c r="B79" s="111" t="s">
        <v>179</v>
      </c>
      <c r="C79" s="112" t="s">
        <v>133</v>
      </c>
      <c r="D79" s="111" t="s">
        <v>156</v>
      </c>
      <c r="E79" s="115" t="s">
        <v>157</v>
      </c>
      <c r="F79" s="83" t="s">
        <v>135</v>
      </c>
      <c r="G79" s="14"/>
      <c r="H79" s="20"/>
      <c r="I79" s="14">
        <v>6</v>
      </c>
      <c r="J79" s="14"/>
      <c r="K79" s="14"/>
      <c r="L79" s="126">
        <f t="shared" si="4"/>
        <v>6</v>
      </c>
      <c r="M79" s="14" t="s">
        <v>21</v>
      </c>
      <c r="N79" s="22"/>
      <c r="O79" s="127">
        <f t="shared" si="5"/>
        <v>0</v>
      </c>
      <c r="P79" s="128"/>
      <c r="Q79" s="128"/>
      <c r="R79" s="131"/>
    </row>
    <row r="80" spans="1:18" ht="19.5" customHeight="1">
      <c r="A80" s="111">
        <v>66</v>
      </c>
      <c r="B80" s="11" t="s">
        <v>183</v>
      </c>
      <c r="C80" s="112" t="s">
        <v>184</v>
      </c>
      <c r="D80" s="111"/>
      <c r="E80" s="111" t="s">
        <v>64</v>
      </c>
      <c r="F80" s="83" t="s">
        <v>185</v>
      </c>
      <c r="G80" s="14"/>
      <c r="H80" s="20">
        <v>60</v>
      </c>
      <c r="I80" s="14">
        <v>45</v>
      </c>
      <c r="J80" s="14"/>
      <c r="K80" s="14"/>
      <c r="L80" s="126">
        <f t="shared" si="4"/>
        <v>105</v>
      </c>
      <c r="M80" s="14" t="s">
        <v>21</v>
      </c>
      <c r="N80" s="22"/>
      <c r="O80" s="127">
        <f t="shared" si="5"/>
        <v>0</v>
      </c>
      <c r="P80" s="128"/>
      <c r="Q80" s="128"/>
      <c r="R80" s="131"/>
    </row>
    <row r="81" spans="1:18" ht="19.5" customHeight="1">
      <c r="A81" s="111">
        <v>67</v>
      </c>
      <c r="B81" s="11" t="s">
        <v>186</v>
      </c>
      <c r="C81" s="112" t="s">
        <v>187</v>
      </c>
      <c r="D81" s="111"/>
      <c r="E81" s="111" t="s">
        <v>45</v>
      </c>
      <c r="F81" s="83" t="s">
        <v>144</v>
      </c>
      <c r="G81" s="14"/>
      <c r="H81" s="20">
        <v>118</v>
      </c>
      <c r="I81" s="14">
        <v>78</v>
      </c>
      <c r="J81" s="14">
        <v>106</v>
      </c>
      <c r="K81" s="14"/>
      <c r="L81" s="126">
        <f t="shared" si="4"/>
        <v>302</v>
      </c>
      <c r="M81" s="14" t="s">
        <v>21</v>
      </c>
      <c r="N81" s="22"/>
      <c r="O81" s="127">
        <f t="shared" si="5"/>
        <v>0</v>
      </c>
      <c r="P81" s="128"/>
      <c r="Q81" s="128"/>
      <c r="R81" s="131"/>
    </row>
    <row r="82" spans="1:18" ht="19.5" customHeight="1">
      <c r="A82" s="111">
        <v>68</v>
      </c>
      <c r="B82" s="11" t="s">
        <v>188</v>
      </c>
      <c r="C82" s="112" t="s">
        <v>189</v>
      </c>
      <c r="D82" s="111"/>
      <c r="E82" s="111" t="s">
        <v>19</v>
      </c>
      <c r="F82" s="83" t="s">
        <v>144</v>
      </c>
      <c r="G82" s="14"/>
      <c r="H82" s="20">
        <v>9</v>
      </c>
      <c r="I82" s="14"/>
      <c r="J82" s="14"/>
      <c r="K82" s="14"/>
      <c r="L82" s="126">
        <f t="shared" si="4"/>
        <v>9</v>
      </c>
      <c r="M82" s="14" t="s">
        <v>21</v>
      </c>
      <c r="N82" s="22"/>
      <c r="O82" s="127">
        <f t="shared" si="5"/>
        <v>0</v>
      </c>
      <c r="P82" s="128"/>
      <c r="Q82" s="128"/>
      <c r="R82" s="131"/>
    </row>
    <row r="83" spans="1:18" ht="19.5" customHeight="1">
      <c r="A83" s="111">
        <v>69</v>
      </c>
      <c r="B83" s="111" t="s">
        <v>190</v>
      </c>
      <c r="C83" s="112" t="s">
        <v>139</v>
      </c>
      <c r="D83" s="111"/>
      <c r="E83" s="111" t="s">
        <v>46</v>
      </c>
      <c r="F83" s="83" t="s">
        <v>170</v>
      </c>
      <c r="G83" s="20"/>
      <c r="H83" s="20">
        <v>214</v>
      </c>
      <c r="I83" s="20"/>
      <c r="J83" s="20"/>
      <c r="K83" s="20"/>
      <c r="L83" s="126">
        <f t="shared" si="4"/>
        <v>214</v>
      </c>
      <c r="M83" s="14" t="s">
        <v>21</v>
      </c>
      <c r="N83" s="22"/>
      <c r="O83" s="127">
        <f t="shared" si="5"/>
        <v>0</v>
      </c>
      <c r="P83" s="128"/>
      <c r="Q83" s="128"/>
      <c r="R83" s="131"/>
    </row>
    <row r="84" spans="1:18" ht="19.5" customHeight="1">
      <c r="A84" s="111">
        <v>70</v>
      </c>
      <c r="B84" s="111" t="s">
        <v>190</v>
      </c>
      <c r="C84" s="112" t="s">
        <v>191</v>
      </c>
      <c r="D84" s="111" t="s">
        <v>182</v>
      </c>
      <c r="E84" s="111" t="s">
        <v>19</v>
      </c>
      <c r="F84" s="83" t="s">
        <v>192</v>
      </c>
      <c r="G84" s="20"/>
      <c r="H84" s="20"/>
      <c r="I84" s="20"/>
      <c r="J84" s="20"/>
      <c r="K84" s="20">
        <f>272+272</f>
        <v>544</v>
      </c>
      <c r="L84" s="126">
        <f t="shared" si="4"/>
        <v>544</v>
      </c>
      <c r="M84" s="14" t="s">
        <v>21</v>
      </c>
      <c r="N84" s="22"/>
      <c r="O84" s="127">
        <f t="shared" si="5"/>
        <v>0</v>
      </c>
      <c r="P84" s="128"/>
      <c r="Q84" s="128"/>
      <c r="R84" s="131"/>
    </row>
    <row r="85" spans="1:18" ht="19.5" customHeight="1">
      <c r="A85" s="111">
        <v>71</v>
      </c>
      <c r="B85" s="11" t="s">
        <v>193</v>
      </c>
      <c r="C85" s="112" t="s">
        <v>122</v>
      </c>
      <c r="D85" s="111"/>
      <c r="E85" s="111" t="s">
        <v>46</v>
      </c>
      <c r="F85" s="83" t="s">
        <v>185</v>
      </c>
      <c r="G85" s="14"/>
      <c r="H85" s="20">
        <v>16</v>
      </c>
      <c r="I85" s="14"/>
      <c r="J85" s="14"/>
      <c r="K85" s="14"/>
      <c r="L85" s="126">
        <f t="shared" si="4"/>
        <v>16</v>
      </c>
      <c r="M85" s="14" t="s">
        <v>21</v>
      </c>
      <c r="N85" s="22"/>
      <c r="O85" s="127">
        <f t="shared" si="5"/>
        <v>0</v>
      </c>
      <c r="P85" s="128"/>
      <c r="Q85" s="128"/>
      <c r="R85" s="131"/>
    </row>
    <row r="86" spans="1:18" ht="19.5" customHeight="1">
      <c r="A86" s="111">
        <v>72</v>
      </c>
      <c r="B86" s="11" t="s">
        <v>194</v>
      </c>
      <c r="C86" s="112" t="s">
        <v>161</v>
      </c>
      <c r="D86" s="111"/>
      <c r="E86" s="111" t="s">
        <v>19</v>
      </c>
      <c r="F86" s="83" t="s">
        <v>144</v>
      </c>
      <c r="G86" s="14"/>
      <c r="H86" s="20">
        <v>17</v>
      </c>
      <c r="I86" s="14"/>
      <c r="J86" s="14"/>
      <c r="K86" s="14"/>
      <c r="L86" s="126">
        <f t="shared" si="4"/>
        <v>17</v>
      </c>
      <c r="M86" s="14" t="s">
        <v>21</v>
      </c>
      <c r="N86" s="22"/>
      <c r="O86" s="127">
        <f t="shared" si="5"/>
        <v>0</v>
      </c>
      <c r="P86" s="128"/>
      <c r="Q86" s="128"/>
      <c r="R86" s="131"/>
    </row>
    <row r="87" spans="1:18" ht="19.5" customHeight="1">
      <c r="A87" s="111">
        <v>73</v>
      </c>
      <c r="B87" s="11" t="s">
        <v>195</v>
      </c>
      <c r="C87" s="112" t="s">
        <v>136</v>
      </c>
      <c r="D87" s="111" t="s">
        <v>174</v>
      </c>
      <c r="E87" s="111" t="s">
        <v>158</v>
      </c>
      <c r="F87" s="83" t="s">
        <v>196</v>
      </c>
      <c r="G87" s="14"/>
      <c r="H87" s="20"/>
      <c r="I87" s="14">
        <v>222</v>
      </c>
      <c r="J87" s="14"/>
      <c r="K87" s="14"/>
      <c r="L87" s="126">
        <f t="shared" si="4"/>
        <v>222</v>
      </c>
      <c r="M87" s="14" t="s">
        <v>21</v>
      </c>
      <c r="N87" s="22"/>
      <c r="O87" s="127">
        <f t="shared" si="5"/>
        <v>0</v>
      </c>
      <c r="P87" s="128"/>
      <c r="Q87" s="128"/>
      <c r="R87" s="131"/>
    </row>
    <row r="88" spans="1:18" ht="19.5" customHeight="1">
      <c r="A88" s="111"/>
      <c r="B88" s="11"/>
      <c r="C88" s="112"/>
      <c r="D88" s="111"/>
      <c r="E88" s="111"/>
      <c r="F88" s="83"/>
      <c r="G88" s="14"/>
      <c r="H88" s="20"/>
      <c r="I88" s="14"/>
      <c r="J88" s="14"/>
      <c r="K88" s="14"/>
      <c r="L88" s="126"/>
      <c r="M88" s="14"/>
      <c r="N88" s="22"/>
      <c r="O88" s="127"/>
      <c r="P88" s="128"/>
      <c r="Q88" s="128"/>
      <c r="R88" s="131"/>
    </row>
    <row r="89" spans="1:18" ht="19.5" customHeight="1">
      <c r="A89" s="104" t="s">
        <v>0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18"/>
      <c r="M89" s="105"/>
      <c r="N89" s="105"/>
      <c r="O89" s="105"/>
      <c r="P89" s="105"/>
      <c r="Q89" s="105"/>
      <c r="R89" s="105"/>
    </row>
    <row r="90" spans="1:18" ht="19.5" customHeight="1">
      <c r="A90" s="104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18"/>
      <c r="M90" s="105"/>
      <c r="N90" s="105"/>
      <c r="O90" s="105"/>
      <c r="P90" s="105"/>
      <c r="Q90" s="105"/>
      <c r="R90" s="105"/>
    </row>
    <row r="91" spans="1:18" ht="19.5" customHeight="1">
      <c r="A91" s="106" t="s">
        <v>1</v>
      </c>
      <c r="B91" s="3" t="s">
        <v>2</v>
      </c>
      <c r="C91" s="3" t="s">
        <v>3</v>
      </c>
      <c r="D91" s="3"/>
      <c r="E91" s="3"/>
      <c r="F91" s="3"/>
      <c r="G91" s="3"/>
      <c r="H91" s="107" t="s">
        <v>4</v>
      </c>
      <c r="I91" s="107" t="s">
        <v>5</v>
      </c>
      <c r="J91" s="107" t="s">
        <v>6</v>
      </c>
      <c r="K91" s="107" t="s">
        <v>7</v>
      </c>
      <c r="L91" s="119" t="s">
        <v>8</v>
      </c>
      <c r="M91" s="107" t="s">
        <v>9</v>
      </c>
      <c r="N91" s="120" t="s">
        <v>10</v>
      </c>
      <c r="O91" s="121" t="s">
        <v>11</v>
      </c>
      <c r="P91" s="122"/>
      <c r="Q91" s="122"/>
      <c r="R91" s="129"/>
    </row>
    <row r="92" spans="1:18" ht="30.75" customHeight="1">
      <c r="A92" s="106"/>
      <c r="B92" s="3"/>
      <c r="C92" s="108" t="s">
        <v>12</v>
      </c>
      <c r="D92" s="3" t="s">
        <v>13</v>
      </c>
      <c r="E92" s="3" t="s">
        <v>14</v>
      </c>
      <c r="F92" s="3" t="s">
        <v>15</v>
      </c>
      <c r="G92" s="109" t="s">
        <v>16</v>
      </c>
      <c r="H92" s="110"/>
      <c r="I92" s="110"/>
      <c r="J92" s="110"/>
      <c r="K92" s="110"/>
      <c r="L92" s="123"/>
      <c r="M92" s="110"/>
      <c r="N92" s="120"/>
      <c r="O92" s="124"/>
      <c r="P92" s="125"/>
      <c r="Q92" s="125"/>
      <c r="R92" s="130"/>
    </row>
    <row r="93" spans="1:18" ht="19.5" customHeight="1">
      <c r="A93" s="111">
        <v>74</v>
      </c>
      <c r="B93" s="111" t="s">
        <v>197</v>
      </c>
      <c r="C93" s="112" t="s">
        <v>150</v>
      </c>
      <c r="D93" s="111"/>
      <c r="E93" s="111" t="s">
        <v>19</v>
      </c>
      <c r="F93" s="83" t="s">
        <v>170</v>
      </c>
      <c r="G93" s="14"/>
      <c r="H93" s="20">
        <v>16</v>
      </c>
      <c r="I93" s="14"/>
      <c r="J93" s="14"/>
      <c r="K93" s="14"/>
      <c r="L93" s="126">
        <f>H93+I93+J93+K93</f>
        <v>16</v>
      </c>
      <c r="M93" s="14" t="s">
        <v>21</v>
      </c>
      <c r="N93" s="22"/>
      <c r="O93" s="127">
        <f aca="true" t="shared" si="6" ref="O93:O99">L93*N93</f>
        <v>0</v>
      </c>
      <c r="P93" s="128"/>
      <c r="Q93" s="128"/>
      <c r="R93" s="131"/>
    </row>
    <row r="94" spans="1:18" ht="19.5" customHeight="1">
      <c r="A94" s="111">
        <v>75</v>
      </c>
      <c r="B94" s="111" t="s">
        <v>198</v>
      </c>
      <c r="C94" s="112" t="s">
        <v>153</v>
      </c>
      <c r="D94" s="111"/>
      <c r="E94" s="111" t="s">
        <v>24</v>
      </c>
      <c r="F94" s="83" t="s">
        <v>199</v>
      </c>
      <c r="G94" s="14"/>
      <c r="H94" s="20">
        <v>43</v>
      </c>
      <c r="I94" s="14"/>
      <c r="J94" s="14"/>
      <c r="K94" s="14"/>
      <c r="L94" s="126">
        <f aca="true" t="shared" si="7" ref="L94:L117">H94+I94+J94+K94</f>
        <v>43</v>
      </c>
      <c r="M94" s="14" t="s">
        <v>21</v>
      </c>
      <c r="N94" s="22"/>
      <c r="O94" s="127">
        <f t="shared" si="6"/>
        <v>0</v>
      </c>
      <c r="P94" s="128"/>
      <c r="Q94" s="128"/>
      <c r="R94" s="131"/>
    </row>
    <row r="95" spans="1:18" ht="19.5" customHeight="1">
      <c r="A95" s="111">
        <v>76</v>
      </c>
      <c r="B95" s="111" t="s">
        <v>200</v>
      </c>
      <c r="C95" s="112" t="s">
        <v>26</v>
      </c>
      <c r="D95" s="111"/>
      <c r="E95" s="111" t="s">
        <v>51</v>
      </c>
      <c r="F95" s="83" t="s">
        <v>148</v>
      </c>
      <c r="G95" s="14"/>
      <c r="H95" s="20">
        <v>17</v>
      </c>
      <c r="I95" s="14"/>
      <c r="J95" s="14"/>
      <c r="K95" s="14"/>
      <c r="L95" s="126">
        <f t="shared" si="7"/>
        <v>17</v>
      </c>
      <c r="M95" s="14" t="s">
        <v>21</v>
      </c>
      <c r="N95" s="22"/>
      <c r="O95" s="127">
        <f t="shared" si="6"/>
        <v>0</v>
      </c>
      <c r="P95" s="128"/>
      <c r="Q95" s="128"/>
      <c r="R95" s="131"/>
    </row>
    <row r="96" spans="1:18" ht="19.5" customHeight="1">
      <c r="A96" s="111">
        <v>77</v>
      </c>
      <c r="B96" s="11" t="s">
        <v>201</v>
      </c>
      <c r="C96" s="112" t="s">
        <v>202</v>
      </c>
      <c r="D96" s="111"/>
      <c r="E96" s="111" t="s">
        <v>203</v>
      </c>
      <c r="F96" s="83" t="s">
        <v>204</v>
      </c>
      <c r="G96" s="14"/>
      <c r="H96" s="20">
        <v>32</v>
      </c>
      <c r="I96" s="14"/>
      <c r="J96" s="14"/>
      <c r="K96" s="14"/>
      <c r="L96" s="126">
        <f t="shared" si="7"/>
        <v>32</v>
      </c>
      <c r="M96" s="14" t="s">
        <v>21</v>
      </c>
      <c r="N96" s="22"/>
      <c r="O96" s="127">
        <f t="shared" si="6"/>
        <v>0</v>
      </c>
      <c r="P96" s="128"/>
      <c r="Q96" s="128"/>
      <c r="R96" s="131"/>
    </row>
    <row r="97" spans="1:18" ht="19.5" customHeight="1">
      <c r="A97" s="111">
        <v>78</v>
      </c>
      <c r="B97" s="11" t="s">
        <v>205</v>
      </c>
      <c r="C97" s="112" t="s">
        <v>168</v>
      </c>
      <c r="D97" s="115" t="s">
        <v>156</v>
      </c>
      <c r="E97" s="111" t="s">
        <v>83</v>
      </c>
      <c r="F97" s="83" t="s">
        <v>206</v>
      </c>
      <c r="G97" s="14"/>
      <c r="H97" s="20"/>
      <c r="I97" s="14">
        <v>54</v>
      </c>
      <c r="J97" s="14"/>
      <c r="K97" s="14"/>
      <c r="L97" s="126">
        <f t="shared" si="7"/>
        <v>54</v>
      </c>
      <c r="M97" s="14" t="s">
        <v>21</v>
      </c>
      <c r="N97" s="22"/>
      <c r="O97" s="127">
        <f t="shared" si="6"/>
        <v>0</v>
      </c>
      <c r="P97" s="128"/>
      <c r="Q97" s="128"/>
      <c r="R97" s="131"/>
    </row>
    <row r="98" spans="1:18" ht="19.5" customHeight="1">
      <c r="A98" s="111">
        <v>79</v>
      </c>
      <c r="B98" s="11" t="s">
        <v>205</v>
      </c>
      <c r="C98" s="112" t="s">
        <v>136</v>
      </c>
      <c r="D98" s="111" t="s">
        <v>57</v>
      </c>
      <c r="E98" s="111" t="s">
        <v>83</v>
      </c>
      <c r="F98" s="83" t="s">
        <v>206</v>
      </c>
      <c r="G98" s="14"/>
      <c r="H98" s="20"/>
      <c r="I98" s="14">
        <v>43</v>
      </c>
      <c r="J98" s="14"/>
      <c r="K98" s="14"/>
      <c r="L98" s="126">
        <f t="shared" si="7"/>
        <v>43</v>
      </c>
      <c r="M98" s="14" t="s">
        <v>21</v>
      </c>
      <c r="N98" s="22"/>
      <c r="O98" s="127">
        <f t="shared" si="6"/>
        <v>0</v>
      </c>
      <c r="P98" s="128"/>
      <c r="Q98" s="128"/>
      <c r="R98" s="131"/>
    </row>
    <row r="99" spans="1:18" ht="19.5" customHeight="1">
      <c r="A99" s="111">
        <v>80</v>
      </c>
      <c r="B99" s="111" t="s">
        <v>207</v>
      </c>
      <c r="C99" s="112" t="s">
        <v>142</v>
      </c>
      <c r="D99" s="111"/>
      <c r="E99" s="111" t="s">
        <v>19</v>
      </c>
      <c r="F99" s="83" t="s">
        <v>208</v>
      </c>
      <c r="G99" s="14"/>
      <c r="H99" s="20">
        <v>58</v>
      </c>
      <c r="I99" s="14">
        <v>56</v>
      </c>
      <c r="J99" s="14"/>
      <c r="K99" s="14"/>
      <c r="L99" s="126">
        <f t="shared" si="7"/>
        <v>114</v>
      </c>
      <c r="M99" s="14" t="s">
        <v>21</v>
      </c>
      <c r="N99" s="22"/>
      <c r="O99" s="127">
        <f t="shared" si="6"/>
        <v>0</v>
      </c>
      <c r="P99" s="128"/>
      <c r="Q99" s="128"/>
      <c r="R99" s="131"/>
    </row>
    <row r="100" spans="1:18" s="99" customFormat="1" ht="19.5" customHeight="1">
      <c r="A100" s="111">
        <v>81</v>
      </c>
      <c r="B100" s="11" t="s">
        <v>209</v>
      </c>
      <c r="C100" s="112" t="s">
        <v>153</v>
      </c>
      <c r="D100" s="11"/>
      <c r="E100" s="11" t="s">
        <v>24</v>
      </c>
      <c r="F100" s="83" t="s">
        <v>210</v>
      </c>
      <c r="G100" s="14"/>
      <c r="H100" s="132">
        <v>44</v>
      </c>
      <c r="I100" s="132"/>
      <c r="J100" s="132"/>
      <c r="K100" s="132"/>
      <c r="L100" s="126">
        <f t="shared" si="7"/>
        <v>44</v>
      </c>
      <c r="M100" s="14" t="s">
        <v>21</v>
      </c>
      <c r="N100" s="132"/>
      <c r="O100" s="127"/>
      <c r="P100" s="128"/>
      <c r="Q100" s="128"/>
      <c r="R100" s="131"/>
    </row>
    <row r="101" spans="1:18" ht="19.5" customHeight="1">
      <c r="A101" s="111">
        <v>82</v>
      </c>
      <c r="B101" s="111" t="s">
        <v>211</v>
      </c>
      <c r="C101" s="112" t="s">
        <v>26</v>
      </c>
      <c r="D101" s="111"/>
      <c r="E101" s="111" t="s">
        <v>24</v>
      </c>
      <c r="F101" s="83" t="s">
        <v>212</v>
      </c>
      <c r="G101" s="14"/>
      <c r="H101" s="20">
        <v>33</v>
      </c>
      <c r="I101" s="14"/>
      <c r="J101" s="14"/>
      <c r="K101" s="14"/>
      <c r="L101" s="126">
        <f t="shared" si="7"/>
        <v>33</v>
      </c>
      <c r="M101" s="14" t="s">
        <v>21</v>
      </c>
      <c r="N101" s="22"/>
      <c r="O101" s="127"/>
      <c r="P101" s="128"/>
      <c r="Q101" s="128"/>
      <c r="R101" s="131"/>
    </row>
    <row r="102" spans="1:18" ht="19.5" customHeight="1">
      <c r="A102" s="111">
        <v>83</v>
      </c>
      <c r="B102" s="111" t="s">
        <v>205</v>
      </c>
      <c r="C102" s="112" t="s">
        <v>213</v>
      </c>
      <c r="D102" s="111" t="s">
        <v>214</v>
      </c>
      <c r="E102" s="111" t="s">
        <v>24</v>
      </c>
      <c r="F102" s="83" t="s">
        <v>172</v>
      </c>
      <c r="G102" s="14"/>
      <c r="H102" s="20"/>
      <c r="I102" s="14"/>
      <c r="J102" s="14"/>
      <c r="K102" s="14">
        <f>228+423</f>
        <v>651</v>
      </c>
      <c r="L102" s="126">
        <f t="shared" si="7"/>
        <v>651</v>
      </c>
      <c r="M102" s="14" t="s">
        <v>21</v>
      </c>
      <c r="N102" s="22"/>
      <c r="O102" s="127"/>
      <c r="P102" s="128"/>
      <c r="Q102" s="128"/>
      <c r="R102" s="131"/>
    </row>
    <row r="103" spans="1:18" ht="19.5" customHeight="1">
      <c r="A103" s="111">
        <v>84</v>
      </c>
      <c r="B103" s="111" t="s">
        <v>215</v>
      </c>
      <c r="C103" s="12" t="s">
        <v>216</v>
      </c>
      <c r="D103" s="111" t="s">
        <v>156</v>
      </c>
      <c r="E103" s="111" t="s">
        <v>157</v>
      </c>
      <c r="F103" s="13" t="s">
        <v>217</v>
      </c>
      <c r="G103" s="14" t="s">
        <v>16</v>
      </c>
      <c r="H103" s="20"/>
      <c r="I103" s="14">
        <v>12</v>
      </c>
      <c r="J103" s="14"/>
      <c r="K103" s="14"/>
      <c r="L103" s="126">
        <f t="shared" si="7"/>
        <v>12</v>
      </c>
      <c r="M103" s="14" t="s">
        <v>21</v>
      </c>
      <c r="N103" s="22"/>
      <c r="O103" s="127"/>
      <c r="P103" s="128"/>
      <c r="Q103" s="128"/>
      <c r="R103" s="131"/>
    </row>
    <row r="104" spans="1:18" ht="19.5" customHeight="1">
      <c r="A104" s="111">
        <v>85</v>
      </c>
      <c r="B104" s="111" t="s">
        <v>218</v>
      </c>
      <c r="C104" s="12" t="s">
        <v>38</v>
      </c>
      <c r="D104" s="111" t="s">
        <v>57</v>
      </c>
      <c r="E104" s="111" t="s">
        <v>157</v>
      </c>
      <c r="F104" s="13" t="s">
        <v>219</v>
      </c>
      <c r="G104" s="14"/>
      <c r="H104" s="20"/>
      <c r="I104" s="14">
        <v>13</v>
      </c>
      <c r="J104" s="14"/>
      <c r="K104" s="14"/>
      <c r="L104" s="126">
        <f t="shared" si="7"/>
        <v>13</v>
      </c>
      <c r="M104" s="14" t="s">
        <v>21</v>
      </c>
      <c r="N104" s="22"/>
      <c r="O104" s="127"/>
      <c r="P104" s="128"/>
      <c r="Q104" s="128"/>
      <c r="R104" s="131"/>
    </row>
    <row r="105" spans="1:18" ht="19.5" customHeight="1">
      <c r="A105" s="111">
        <v>86</v>
      </c>
      <c r="B105" s="111" t="s">
        <v>220</v>
      </c>
      <c r="C105" s="12" t="s">
        <v>221</v>
      </c>
      <c r="D105" s="111" t="s">
        <v>222</v>
      </c>
      <c r="E105" s="111" t="s">
        <v>157</v>
      </c>
      <c r="F105" s="13" t="s">
        <v>135</v>
      </c>
      <c r="G105" s="14"/>
      <c r="H105" s="20"/>
      <c r="I105" s="14">
        <v>18</v>
      </c>
      <c r="J105" s="14"/>
      <c r="K105" s="14"/>
      <c r="L105" s="126">
        <f t="shared" si="7"/>
        <v>18</v>
      </c>
      <c r="M105" s="14" t="s">
        <v>21</v>
      </c>
      <c r="N105" s="22"/>
      <c r="O105" s="127"/>
      <c r="P105" s="128"/>
      <c r="Q105" s="128"/>
      <c r="R105" s="131"/>
    </row>
    <row r="106" spans="1:18" ht="19.5" customHeight="1">
      <c r="A106" s="111">
        <v>87</v>
      </c>
      <c r="B106" s="111" t="s">
        <v>223</v>
      </c>
      <c r="C106" s="12" t="s">
        <v>155</v>
      </c>
      <c r="D106" s="111" t="s">
        <v>156</v>
      </c>
      <c r="E106" s="111" t="s">
        <v>157</v>
      </c>
      <c r="F106" s="13" t="s">
        <v>135</v>
      </c>
      <c r="G106" s="14"/>
      <c r="H106" s="20"/>
      <c r="I106" s="14">
        <v>100</v>
      </c>
      <c r="J106" s="14"/>
      <c r="K106" s="14"/>
      <c r="L106" s="126">
        <f t="shared" si="7"/>
        <v>100</v>
      </c>
      <c r="M106" s="14" t="s">
        <v>21</v>
      </c>
      <c r="N106" s="22"/>
      <c r="O106" s="127"/>
      <c r="P106" s="128"/>
      <c r="Q106" s="128"/>
      <c r="R106" s="131"/>
    </row>
    <row r="107" spans="1:18" ht="19.5" customHeight="1">
      <c r="A107" s="111">
        <v>88</v>
      </c>
      <c r="B107" s="111" t="s">
        <v>223</v>
      </c>
      <c r="C107" s="12" t="s">
        <v>136</v>
      </c>
      <c r="D107" s="111" t="s">
        <v>57</v>
      </c>
      <c r="E107" s="111" t="s">
        <v>158</v>
      </c>
      <c r="F107" s="13" t="s">
        <v>159</v>
      </c>
      <c r="G107" s="14"/>
      <c r="H107" s="20"/>
      <c r="I107" s="14">
        <v>600</v>
      </c>
      <c r="J107" s="14"/>
      <c r="K107" s="14"/>
      <c r="L107" s="126">
        <f t="shared" si="7"/>
        <v>600</v>
      </c>
      <c r="M107" s="14" t="s">
        <v>21</v>
      </c>
      <c r="N107" s="22"/>
      <c r="O107" s="127"/>
      <c r="P107" s="128"/>
      <c r="Q107" s="128"/>
      <c r="R107" s="131"/>
    </row>
    <row r="108" spans="1:18" ht="19.5" customHeight="1">
      <c r="A108" s="111">
        <v>89</v>
      </c>
      <c r="B108" s="111" t="s">
        <v>223</v>
      </c>
      <c r="C108" s="12" t="s">
        <v>224</v>
      </c>
      <c r="D108" s="111" t="s">
        <v>57</v>
      </c>
      <c r="E108" s="111" t="s">
        <v>158</v>
      </c>
      <c r="F108" s="13" t="s">
        <v>159</v>
      </c>
      <c r="G108" s="14"/>
      <c r="H108" s="20"/>
      <c r="I108" s="14"/>
      <c r="J108" s="14">
        <v>1432</v>
      </c>
      <c r="K108" s="14"/>
      <c r="L108" s="126">
        <f t="shared" si="7"/>
        <v>1432</v>
      </c>
      <c r="M108" s="14" t="s">
        <v>21</v>
      </c>
      <c r="N108" s="22"/>
      <c r="O108" s="127"/>
      <c r="P108" s="128"/>
      <c r="Q108" s="128"/>
      <c r="R108" s="131"/>
    </row>
    <row r="109" spans="1:18" ht="19.5" customHeight="1">
      <c r="A109" s="111">
        <v>90</v>
      </c>
      <c r="B109" s="111" t="s">
        <v>223</v>
      </c>
      <c r="C109" s="12" t="s">
        <v>122</v>
      </c>
      <c r="D109" s="111" t="s">
        <v>64</v>
      </c>
      <c r="E109" s="111" t="s">
        <v>24</v>
      </c>
      <c r="F109" s="13" t="s">
        <v>225</v>
      </c>
      <c r="G109" s="14"/>
      <c r="H109" s="20"/>
      <c r="I109" s="14"/>
      <c r="J109" s="14"/>
      <c r="K109" s="14">
        <f>99+34+172+258+258+483</f>
        <v>1304</v>
      </c>
      <c r="L109" s="126">
        <f t="shared" si="7"/>
        <v>1304</v>
      </c>
      <c r="M109" s="14" t="s">
        <v>21</v>
      </c>
      <c r="N109" s="22"/>
      <c r="O109" s="127"/>
      <c r="P109" s="128"/>
      <c r="Q109" s="128"/>
      <c r="R109" s="131"/>
    </row>
    <row r="110" spans="1:18" ht="19.5" customHeight="1">
      <c r="A110" s="111">
        <v>91</v>
      </c>
      <c r="B110" s="111" t="s">
        <v>226</v>
      </c>
      <c r="C110" s="12" t="s">
        <v>168</v>
      </c>
      <c r="D110" s="111" t="s">
        <v>156</v>
      </c>
      <c r="E110" s="111" t="s">
        <v>157</v>
      </c>
      <c r="F110" s="13" t="s">
        <v>135</v>
      </c>
      <c r="G110" s="14"/>
      <c r="H110" s="20"/>
      <c r="I110" s="14">
        <v>121</v>
      </c>
      <c r="J110" s="14"/>
      <c r="K110" s="14"/>
      <c r="L110" s="126">
        <f t="shared" si="7"/>
        <v>121</v>
      </c>
      <c r="M110" s="14" t="s">
        <v>21</v>
      </c>
      <c r="N110" s="22"/>
      <c r="O110" s="127"/>
      <c r="P110" s="128"/>
      <c r="Q110" s="128"/>
      <c r="R110" s="131"/>
    </row>
    <row r="111" spans="1:18" ht="19.5" customHeight="1">
      <c r="A111" s="111">
        <v>92</v>
      </c>
      <c r="B111" s="111" t="s">
        <v>226</v>
      </c>
      <c r="C111" s="12" t="s">
        <v>30</v>
      </c>
      <c r="D111" s="111" t="s">
        <v>57</v>
      </c>
      <c r="E111" s="111" t="s">
        <v>158</v>
      </c>
      <c r="F111" s="13" t="s">
        <v>227</v>
      </c>
      <c r="G111" s="14"/>
      <c r="H111" s="20"/>
      <c r="I111" s="14">
        <v>313</v>
      </c>
      <c r="J111" s="14"/>
      <c r="K111" s="14"/>
      <c r="L111" s="126">
        <f t="shared" si="7"/>
        <v>313</v>
      </c>
      <c r="M111" s="14" t="s">
        <v>21</v>
      </c>
      <c r="N111" s="22"/>
      <c r="O111" s="127"/>
      <c r="P111" s="128"/>
      <c r="Q111" s="128"/>
      <c r="R111" s="131"/>
    </row>
    <row r="112" spans="1:18" ht="19.5" customHeight="1">
      <c r="A112" s="111">
        <v>93</v>
      </c>
      <c r="B112" s="111" t="s">
        <v>228</v>
      </c>
      <c r="C112" s="12" t="s">
        <v>155</v>
      </c>
      <c r="D112" s="111" t="s">
        <v>156</v>
      </c>
      <c r="E112" s="111" t="s">
        <v>157</v>
      </c>
      <c r="F112" s="13" t="s">
        <v>135</v>
      </c>
      <c r="G112" s="14"/>
      <c r="H112" s="20"/>
      <c r="I112" s="14">
        <v>31</v>
      </c>
      <c r="J112" s="14"/>
      <c r="K112" s="14"/>
      <c r="L112" s="126">
        <f t="shared" si="7"/>
        <v>31</v>
      </c>
      <c r="M112" s="14" t="s">
        <v>21</v>
      </c>
      <c r="N112" s="22"/>
      <c r="O112" s="127"/>
      <c r="P112" s="128"/>
      <c r="Q112" s="128"/>
      <c r="R112" s="131"/>
    </row>
    <row r="113" spans="1:18" ht="19.5" customHeight="1">
      <c r="A113" s="111">
        <v>94</v>
      </c>
      <c r="B113" s="111" t="s">
        <v>228</v>
      </c>
      <c r="C113" s="12" t="s">
        <v>136</v>
      </c>
      <c r="D113" s="111" t="s">
        <v>57</v>
      </c>
      <c r="E113" s="111" t="s">
        <v>158</v>
      </c>
      <c r="F113" s="13" t="s">
        <v>227</v>
      </c>
      <c r="G113" s="14"/>
      <c r="H113" s="20"/>
      <c r="I113" s="14">
        <v>56</v>
      </c>
      <c r="J113" s="14"/>
      <c r="K113" s="14"/>
      <c r="L113" s="126">
        <f t="shared" si="7"/>
        <v>56</v>
      </c>
      <c r="M113" s="14" t="s">
        <v>21</v>
      </c>
      <c r="N113" s="22"/>
      <c r="O113" s="127"/>
      <c r="P113" s="128"/>
      <c r="Q113" s="128"/>
      <c r="R113" s="131"/>
    </row>
    <row r="114" spans="1:18" ht="19.5" customHeight="1">
      <c r="A114" s="111">
        <v>95</v>
      </c>
      <c r="B114" s="111" t="s">
        <v>229</v>
      </c>
      <c r="C114" s="12" t="s">
        <v>168</v>
      </c>
      <c r="D114" s="111" t="s">
        <v>156</v>
      </c>
      <c r="E114" s="111" t="s">
        <v>157</v>
      </c>
      <c r="F114" s="13" t="s">
        <v>135</v>
      </c>
      <c r="G114" s="14"/>
      <c r="H114" s="20"/>
      <c r="I114" s="14">
        <v>55</v>
      </c>
      <c r="J114" s="14"/>
      <c r="K114" s="14"/>
      <c r="L114" s="126">
        <f t="shared" si="7"/>
        <v>55</v>
      </c>
      <c r="M114" s="14" t="s">
        <v>21</v>
      </c>
      <c r="N114" s="22"/>
      <c r="O114" s="127"/>
      <c r="P114" s="128"/>
      <c r="Q114" s="128"/>
      <c r="R114" s="131"/>
    </row>
    <row r="115" spans="1:18" ht="19.5" customHeight="1">
      <c r="A115" s="111">
        <v>96</v>
      </c>
      <c r="B115" s="111" t="s">
        <v>229</v>
      </c>
      <c r="C115" s="12" t="s">
        <v>122</v>
      </c>
      <c r="D115" s="111" t="s">
        <v>64</v>
      </c>
      <c r="E115" s="111" t="s">
        <v>24</v>
      </c>
      <c r="F115" s="13" t="s">
        <v>230</v>
      </c>
      <c r="G115" s="14"/>
      <c r="H115" s="20"/>
      <c r="I115" s="14"/>
      <c r="J115" s="14"/>
      <c r="K115" s="14">
        <v>150</v>
      </c>
      <c r="L115" s="126">
        <f t="shared" si="7"/>
        <v>150</v>
      </c>
      <c r="M115" s="14" t="s">
        <v>21</v>
      </c>
      <c r="N115" s="22"/>
      <c r="O115" s="127"/>
      <c r="P115" s="128"/>
      <c r="Q115" s="128"/>
      <c r="R115" s="131"/>
    </row>
    <row r="116" spans="1:18" ht="19.5" customHeight="1">
      <c r="A116" s="111">
        <v>97</v>
      </c>
      <c r="B116" s="111" t="s">
        <v>229</v>
      </c>
      <c r="C116" s="12" t="s">
        <v>30</v>
      </c>
      <c r="D116" s="111" t="s">
        <v>57</v>
      </c>
      <c r="E116" s="111" t="s">
        <v>158</v>
      </c>
      <c r="F116" s="13" t="s">
        <v>159</v>
      </c>
      <c r="G116" s="14"/>
      <c r="H116" s="20"/>
      <c r="I116" s="14">
        <v>237</v>
      </c>
      <c r="J116" s="14"/>
      <c r="K116" s="14"/>
      <c r="L116" s="126">
        <f t="shared" si="7"/>
        <v>237</v>
      </c>
      <c r="M116" s="14" t="s">
        <v>21</v>
      </c>
      <c r="N116" s="22"/>
      <c r="O116" s="127"/>
      <c r="P116" s="128"/>
      <c r="Q116" s="128"/>
      <c r="R116" s="131"/>
    </row>
    <row r="117" spans="1:18" ht="19.5" customHeight="1">
      <c r="A117" s="111">
        <v>98</v>
      </c>
      <c r="B117" s="111" t="s">
        <v>231</v>
      </c>
      <c r="C117" s="12" t="s">
        <v>30</v>
      </c>
      <c r="D117" s="111" t="s">
        <v>57</v>
      </c>
      <c r="E117" s="111" t="s">
        <v>158</v>
      </c>
      <c r="F117" s="13" t="s">
        <v>159</v>
      </c>
      <c r="G117" s="14"/>
      <c r="H117" s="20"/>
      <c r="I117" s="14">
        <v>350</v>
      </c>
      <c r="J117" s="14"/>
      <c r="K117" s="14"/>
      <c r="L117" s="126">
        <f t="shared" si="7"/>
        <v>350</v>
      </c>
      <c r="M117" s="14" t="s">
        <v>21</v>
      </c>
      <c r="N117" s="22"/>
      <c r="O117" s="127"/>
      <c r="P117" s="128"/>
      <c r="Q117" s="128"/>
      <c r="R117" s="131"/>
    </row>
    <row r="118" spans="1:18" ht="19.5" customHeight="1">
      <c r="A118" s="111"/>
      <c r="B118" s="111"/>
      <c r="C118" s="12"/>
      <c r="D118" s="111"/>
      <c r="E118" s="111"/>
      <c r="F118" s="13"/>
      <c r="G118" s="14"/>
      <c r="H118" s="20"/>
      <c r="I118" s="14"/>
      <c r="J118" s="14"/>
      <c r="K118" s="14"/>
      <c r="L118" s="126"/>
      <c r="M118" s="14"/>
      <c r="N118" s="22"/>
      <c r="O118" s="127"/>
      <c r="P118" s="128"/>
      <c r="Q118" s="128"/>
      <c r="R118" s="131"/>
    </row>
    <row r="119" spans="1:18" ht="19.5" customHeight="1">
      <c r="A119" s="104" t="s">
        <v>0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18"/>
      <c r="M119" s="105"/>
      <c r="N119" s="105"/>
      <c r="O119" s="105"/>
      <c r="P119" s="105"/>
      <c r="Q119" s="105"/>
      <c r="R119" s="105"/>
    </row>
    <row r="120" spans="1:18" ht="19.5" customHeight="1">
      <c r="A120" s="104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18"/>
      <c r="M120" s="105"/>
      <c r="N120" s="105"/>
      <c r="O120" s="105"/>
      <c r="P120" s="105"/>
      <c r="Q120" s="105"/>
      <c r="R120" s="105"/>
    </row>
    <row r="121" spans="1:18" ht="19.5" customHeight="1">
      <c r="A121" s="106" t="s">
        <v>1</v>
      </c>
      <c r="B121" s="3" t="s">
        <v>2</v>
      </c>
      <c r="C121" s="3" t="s">
        <v>3</v>
      </c>
      <c r="D121" s="3"/>
      <c r="E121" s="3"/>
      <c r="F121" s="3"/>
      <c r="G121" s="3"/>
      <c r="H121" s="107" t="s">
        <v>4</v>
      </c>
      <c r="I121" s="107" t="s">
        <v>5</v>
      </c>
      <c r="J121" s="107" t="s">
        <v>6</v>
      </c>
      <c r="K121" s="107" t="s">
        <v>7</v>
      </c>
      <c r="L121" s="119" t="s">
        <v>8</v>
      </c>
      <c r="M121" s="107" t="s">
        <v>9</v>
      </c>
      <c r="N121" s="120" t="s">
        <v>10</v>
      </c>
      <c r="O121" s="121" t="s">
        <v>11</v>
      </c>
      <c r="P121" s="122"/>
      <c r="Q121" s="122"/>
      <c r="R121" s="129"/>
    </row>
    <row r="122" spans="1:18" ht="27.75" customHeight="1">
      <c r="A122" s="106"/>
      <c r="B122" s="3"/>
      <c r="C122" s="108" t="s">
        <v>12</v>
      </c>
      <c r="D122" s="3" t="s">
        <v>13</v>
      </c>
      <c r="E122" s="3" t="s">
        <v>14</v>
      </c>
      <c r="F122" s="3" t="s">
        <v>15</v>
      </c>
      <c r="G122" s="109" t="s">
        <v>16</v>
      </c>
      <c r="H122" s="110"/>
      <c r="I122" s="110"/>
      <c r="J122" s="110"/>
      <c r="K122" s="110"/>
      <c r="L122" s="123"/>
      <c r="M122" s="110"/>
      <c r="N122" s="120"/>
      <c r="O122" s="124"/>
      <c r="P122" s="125"/>
      <c r="Q122" s="125"/>
      <c r="R122" s="130"/>
    </row>
    <row r="123" spans="1:18" ht="19.5" customHeight="1">
      <c r="A123" s="111">
        <v>99</v>
      </c>
      <c r="B123" s="111" t="s">
        <v>145</v>
      </c>
      <c r="C123" s="12" t="s">
        <v>34</v>
      </c>
      <c r="D123" s="111" t="s">
        <v>174</v>
      </c>
      <c r="E123" s="111" t="s">
        <v>158</v>
      </c>
      <c r="F123" s="13" t="s">
        <v>232</v>
      </c>
      <c r="G123" s="14"/>
      <c r="H123" s="20"/>
      <c r="I123" s="14">
        <v>300</v>
      </c>
      <c r="J123" s="14"/>
      <c r="K123" s="14"/>
      <c r="L123" s="126">
        <f>H123+I123+J123+K123</f>
        <v>300</v>
      </c>
      <c r="M123" s="14" t="s">
        <v>21</v>
      </c>
      <c r="N123" s="22"/>
      <c r="O123" s="127"/>
      <c r="P123" s="128"/>
      <c r="Q123" s="128"/>
      <c r="R123" s="131"/>
    </row>
    <row r="124" spans="1:18" ht="19.5" customHeight="1">
      <c r="A124" s="111">
        <v>100</v>
      </c>
      <c r="B124" s="111" t="s">
        <v>233</v>
      </c>
      <c r="C124" s="12" t="s">
        <v>234</v>
      </c>
      <c r="D124" s="111" t="s">
        <v>235</v>
      </c>
      <c r="E124" s="111" t="s">
        <v>51</v>
      </c>
      <c r="F124" s="13" t="s">
        <v>236</v>
      </c>
      <c r="G124" s="14"/>
      <c r="H124" s="20"/>
      <c r="I124" s="14"/>
      <c r="J124" s="14"/>
      <c r="K124" s="14">
        <f>300+87+510+990</f>
        <v>1887</v>
      </c>
      <c r="L124" s="126">
        <f aca="true" t="shared" si="8" ref="L124:L148">H124+I124+J124+K124</f>
        <v>1887</v>
      </c>
      <c r="M124" s="14" t="s">
        <v>21</v>
      </c>
      <c r="N124" s="22"/>
      <c r="O124" s="127"/>
      <c r="P124" s="128"/>
      <c r="Q124" s="128"/>
      <c r="R124" s="131"/>
    </row>
    <row r="125" spans="1:18" ht="19.5" customHeight="1">
      <c r="A125" s="111">
        <v>101</v>
      </c>
      <c r="B125" s="111" t="s">
        <v>237</v>
      </c>
      <c r="C125" s="12" t="s">
        <v>189</v>
      </c>
      <c r="D125" s="111" t="s">
        <v>182</v>
      </c>
      <c r="E125" s="111" t="s">
        <v>64</v>
      </c>
      <c r="F125" s="13" t="s">
        <v>172</v>
      </c>
      <c r="G125" s="14"/>
      <c r="H125" s="20"/>
      <c r="I125" s="14"/>
      <c r="J125" s="14"/>
      <c r="K125" s="14">
        <v>480</v>
      </c>
      <c r="L125" s="126">
        <f t="shared" si="8"/>
        <v>480</v>
      </c>
      <c r="M125" s="14" t="s">
        <v>21</v>
      </c>
      <c r="N125" s="22"/>
      <c r="O125" s="127"/>
      <c r="P125" s="128"/>
      <c r="Q125" s="128"/>
      <c r="R125" s="131"/>
    </row>
    <row r="126" spans="1:18" ht="19.5" customHeight="1">
      <c r="A126" s="111">
        <v>102</v>
      </c>
      <c r="B126" s="111" t="s">
        <v>238</v>
      </c>
      <c r="C126" s="12" t="s">
        <v>174</v>
      </c>
      <c r="D126" s="111" t="s">
        <v>239</v>
      </c>
      <c r="E126" s="111" t="s">
        <v>51</v>
      </c>
      <c r="F126" s="13" t="s">
        <v>240</v>
      </c>
      <c r="G126" s="14"/>
      <c r="H126" s="20"/>
      <c r="I126" s="14"/>
      <c r="J126" s="14"/>
      <c r="K126" s="14">
        <v>207</v>
      </c>
      <c r="L126" s="126">
        <f t="shared" si="8"/>
        <v>207</v>
      </c>
      <c r="M126" s="14" t="s">
        <v>21</v>
      </c>
      <c r="N126" s="22"/>
      <c r="O126" s="127"/>
      <c r="P126" s="128"/>
      <c r="Q126" s="128"/>
      <c r="R126" s="131"/>
    </row>
    <row r="127" spans="1:18" ht="19.5" customHeight="1">
      <c r="A127" s="111">
        <v>103</v>
      </c>
      <c r="B127" s="111" t="s">
        <v>241</v>
      </c>
      <c r="C127" s="112" t="s">
        <v>242</v>
      </c>
      <c r="D127" s="111"/>
      <c r="E127" s="111" t="s">
        <v>24</v>
      </c>
      <c r="F127" s="83" t="s">
        <v>212</v>
      </c>
      <c r="G127" s="14"/>
      <c r="H127" s="20">
        <v>37</v>
      </c>
      <c r="I127" s="14"/>
      <c r="J127" s="14"/>
      <c r="K127" s="14"/>
      <c r="L127" s="126">
        <f t="shared" si="8"/>
        <v>37</v>
      </c>
      <c r="M127" s="14" t="s">
        <v>21</v>
      </c>
      <c r="N127" s="22"/>
      <c r="O127" s="127"/>
      <c r="P127" s="128"/>
      <c r="Q127" s="128"/>
      <c r="R127" s="131"/>
    </row>
    <row r="128" spans="1:18" ht="19.5" customHeight="1">
      <c r="A128" s="111">
        <v>104</v>
      </c>
      <c r="B128" s="111" t="s">
        <v>243</v>
      </c>
      <c r="C128" s="112" t="s">
        <v>244</v>
      </c>
      <c r="D128" s="111" t="s">
        <v>19</v>
      </c>
      <c r="E128" s="111" t="s">
        <v>24</v>
      </c>
      <c r="F128" s="13" t="s">
        <v>245</v>
      </c>
      <c r="G128" s="14"/>
      <c r="H128" s="20"/>
      <c r="I128" s="14">
        <v>231</v>
      </c>
      <c r="J128" s="14"/>
      <c r="K128" s="14"/>
      <c r="L128" s="126">
        <f t="shared" si="8"/>
        <v>231</v>
      </c>
      <c r="M128" s="14" t="s">
        <v>21</v>
      </c>
      <c r="N128" s="22"/>
      <c r="O128" s="127"/>
      <c r="P128" s="128"/>
      <c r="Q128" s="128"/>
      <c r="R128" s="131"/>
    </row>
    <row r="129" spans="1:18" ht="19.5" customHeight="1">
      <c r="A129" s="111">
        <v>105</v>
      </c>
      <c r="B129" s="111" t="s">
        <v>246</v>
      </c>
      <c r="C129" s="12" t="s">
        <v>153</v>
      </c>
      <c r="D129" s="11"/>
      <c r="E129" s="11" t="s">
        <v>24</v>
      </c>
      <c r="F129" s="13" t="s">
        <v>210</v>
      </c>
      <c r="G129" s="14"/>
      <c r="H129" s="20">
        <v>16</v>
      </c>
      <c r="I129" s="14"/>
      <c r="J129" s="14"/>
      <c r="K129" s="14"/>
      <c r="L129" s="126">
        <f t="shared" si="8"/>
        <v>16</v>
      </c>
      <c r="M129" s="14" t="s">
        <v>21</v>
      </c>
      <c r="N129" s="22"/>
      <c r="O129" s="127"/>
      <c r="P129" s="128"/>
      <c r="Q129" s="128"/>
      <c r="R129" s="131"/>
    </row>
    <row r="130" spans="1:18" ht="19.5" customHeight="1">
      <c r="A130" s="111">
        <v>106</v>
      </c>
      <c r="B130" s="111" t="s">
        <v>247</v>
      </c>
      <c r="C130" s="12" t="s">
        <v>248</v>
      </c>
      <c r="D130" s="133" t="s">
        <v>57</v>
      </c>
      <c r="E130" s="11" t="s">
        <v>83</v>
      </c>
      <c r="F130" s="13" t="s">
        <v>249</v>
      </c>
      <c r="G130" s="14" t="s">
        <v>16</v>
      </c>
      <c r="H130" s="20"/>
      <c r="I130" s="14">
        <v>12</v>
      </c>
      <c r="J130" s="14"/>
      <c r="K130" s="14"/>
      <c r="L130" s="126">
        <f t="shared" si="8"/>
        <v>12</v>
      </c>
      <c r="M130" s="14" t="s">
        <v>21</v>
      </c>
      <c r="N130" s="22"/>
      <c r="O130" s="127"/>
      <c r="P130" s="128"/>
      <c r="Q130" s="128"/>
      <c r="R130" s="131"/>
    </row>
    <row r="131" spans="1:18" ht="19.5" customHeight="1">
      <c r="A131" s="111">
        <v>107</v>
      </c>
      <c r="B131" s="111" t="s">
        <v>247</v>
      </c>
      <c r="C131" s="12" t="s">
        <v>250</v>
      </c>
      <c r="D131" s="11" t="s">
        <v>176</v>
      </c>
      <c r="E131" s="11" t="s">
        <v>115</v>
      </c>
      <c r="F131" s="13" t="s">
        <v>251</v>
      </c>
      <c r="G131" s="14" t="s">
        <v>16</v>
      </c>
      <c r="H131" s="20"/>
      <c r="I131" s="14">
        <v>23</v>
      </c>
      <c r="J131" s="14"/>
      <c r="K131" s="14"/>
      <c r="L131" s="126">
        <f t="shared" si="8"/>
        <v>23</v>
      </c>
      <c r="M131" s="14" t="s">
        <v>21</v>
      </c>
      <c r="N131" s="22"/>
      <c r="O131" s="127"/>
      <c r="P131" s="128"/>
      <c r="Q131" s="128"/>
      <c r="R131" s="131"/>
    </row>
    <row r="132" spans="1:18" ht="19.5" customHeight="1">
      <c r="A132" s="111">
        <v>108</v>
      </c>
      <c r="B132" s="111" t="s">
        <v>252</v>
      </c>
      <c r="C132" s="12" t="s">
        <v>136</v>
      </c>
      <c r="D132" s="11" t="s">
        <v>57</v>
      </c>
      <c r="E132" s="11" t="s">
        <v>157</v>
      </c>
      <c r="F132" s="13" t="s">
        <v>172</v>
      </c>
      <c r="G132" s="14"/>
      <c r="H132" s="20"/>
      <c r="I132" s="14">
        <v>55</v>
      </c>
      <c r="J132" s="14"/>
      <c r="K132" s="14"/>
      <c r="L132" s="126">
        <f t="shared" si="8"/>
        <v>55</v>
      </c>
      <c r="M132" s="14" t="s">
        <v>21</v>
      </c>
      <c r="N132" s="22"/>
      <c r="O132" s="127"/>
      <c r="P132" s="128"/>
      <c r="Q132" s="128"/>
      <c r="R132" s="131"/>
    </row>
    <row r="133" spans="1:18" ht="19.5" customHeight="1">
      <c r="A133" s="111">
        <v>109</v>
      </c>
      <c r="B133" s="111" t="s">
        <v>252</v>
      </c>
      <c r="C133" s="12" t="s">
        <v>30</v>
      </c>
      <c r="D133" s="11" t="s">
        <v>174</v>
      </c>
      <c r="E133" s="11" t="s">
        <v>157</v>
      </c>
      <c r="F133" s="13" t="s">
        <v>232</v>
      </c>
      <c r="G133" s="14"/>
      <c r="H133" s="20"/>
      <c r="I133" s="14">
        <v>65</v>
      </c>
      <c r="J133" s="14"/>
      <c r="K133" s="14"/>
      <c r="L133" s="126">
        <f t="shared" si="8"/>
        <v>65</v>
      </c>
      <c r="M133" s="14" t="s">
        <v>21</v>
      </c>
      <c r="N133" s="22"/>
      <c r="O133" s="127"/>
      <c r="P133" s="128"/>
      <c r="Q133" s="128"/>
      <c r="R133" s="131"/>
    </row>
    <row r="134" spans="1:18" ht="19.5" customHeight="1">
      <c r="A134" s="111">
        <v>110</v>
      </c>
      <c r="B134" s="111" t="s">
        <v>252</v>
      </c>
      <c r="C134" s="12" t="s">
        <v>234</v>
      </c>
      <c r="D134" s="11" t="s">
        <v>157</v>
      </c>
      <c r="E134" s="11" t="s">
        <v>158</v>
      </c>
      <c r="F134" s="13" t="s">
        <v>232</v>
      </c>
      <c r="G134" s="14"/>
      <c r="H134" s="20"/>
      <c r="I134" s="14">
        <v>33</v>
      </c>
      <c r="J134" s="14"/>
      <c r="K134" s="14"/>
      <c r="L134" s="126">
        <f t="shared" si="8"/>
        <v>33</v>
      </c>
      <c r="M134" s="14" t="s">
        <v>21</v>
      </c>
      <c r="N134" s="22"/>
      <c r="O134" s="127"/>
      <c r="P134" s="128"/>
      <c r="Q134" s="128"/>
      <c r="R134" s="131"/>
    </row>
    <row r="135" spans="1:18" ht="19.5" customHeight="1">
      <c r="A135" s="111">
        <v>111</v>
      </c>
      <c r="B135" s="111" t="s">
        <v>253</v>
      </c>
      <c r="C135" s="12" t="s">
        <v>161</v>
      </c>
      <c r="D135" s="11"/>
      <c r="E135" s="134" t="s">
        <v>19</v>
      </c>
      <c r="F135" s="13" t="s">
        <v>208</v>
      </c>
      <c r="G135" s="14"/>
      <c r="H135" s="20">
        <v>47</v>
      </c>
      <c r="I135" s="14"/>
      <c r="J135" s="14"/>
      <c r="K135" s="14"/>
      <c r="L135" s="126">
        <f t="shared" si="8"/>
        <v>47</v>
      </c>
      <c r="M135" s="14" t="s">
        <v>21</v>
      </c>
      <c r="N135" s="22"/>
      <c r="O135" s="127"/>
      <c r="P135" s="128"/>
      <c r="Q135" s="128"/>
      <c r="R135" s="131"/>
    </row>
    <row r="136" spans="1:18" ht="19.5" customHeight="1">
      <c r="A136" s="111">
        <v>112</v>
      </c>
      <c r="B136" s="111" t="s">
        <v>254</v>
      </c>
      <c r="C136" s="12" t="s">
        <v>153</v>
      </c>
      <c r="D136" s="11"/>
      <c r="E136" s="134" t="s">
        <v>24</v>
      </c>
      <c r="F136" s="13" t="s">
        <v>210</v>
      </c>
      <c r="G136" s="14"/>
      <c r="H136" s="20">
        <v>47</v>
      </c>
      <c r="I136" s="14"/>
      <c r="J136" s="14"/>
      <c r="K136" s="14"/>
      <c r="L136" s="126">
        <f t="shared" si="8"/>
        <v>47</v>
      </c>
      <c r="M136" s="14" t="s">
        <v>21</v>
      </c>
      <c r="N136" s="22"/>
      <c r="O136" s="127"/>
      <c r="P136" s="128"/>
      <c r="Q136" s="128"/>
      <c r="R136" s="131"/>
    </row>
    <row r="137" spans="1:18" ht="19.5" customHeight="1">
      <c r="A137" s="111">
        <v>113</v>
      </c>
      <c r="B137" s="111" t="s">
        <v>241</v>
      </c>
      <c r="C137" s="12" t="s">
        <v>34</v>
      </c>
      <c r="D137" s="11" t="s">
        <v>176</v>
      </c>
      <c r="E137" s="134" t="s">
        <v>158</v>
      </c>
      <c r="F137" s="13" t="s">
        <v>232</v>
      </c>
      <c r="G137" s="14"/>
      <c r="H137" s="20"/>
      <c r="I137" s="14">
        <v>50</v>
      </c>
      <c r="J137" s="14"/>
      <c r="K137" s="14"/>
      <c r="L137" s="126">
        <f t="shared" si="8"/>
        <v>50</v>
      </c>
      <c r="M137" s="14" t="s">
        <v>21</v>
      </c>
      <c r="N137" s="22"/>
      <c r="O137" s="127"/>
      <c r="P137" s="128"/>
      <c r="Q137" s="128"/>
      <c r="R137" s="131"/>
    </row>
    <row r="138" spans="1:18" ht="19.5" customHeight="1">
      <c r="A138" s="111">
        <v>114</v>
      </c>
      <c r="B138" s="111" t="s">
        <v>255</v>
      </c>
      <c r="C138" s="112" t="s">
        <v>256</v>
      </c>
      <c r="D138" s="111"/>
      <c r="E138" s="111" t="s">
        <v>257</v>
      </c>
      <c r="F138" s="83" t="s">
        <v>258</v>
      </c>
      <c r="G138" s="20"/>
      <c r="H138" s="20">
        <v>2</v>
      </c>
      <c r="I138" s="149"/>
      <c r="J138" s="21"/>
      <c r="K138" s="21"/>
      <c r="L138" s="126">
        <f t="shared" si="8"/>
        <v>2</v>
      </c>
      <c r="M138" s="14" t="s">
        <v>21</v>
      </c>
      <c r="N138" s="22"/>
      <c r="O138" s="127"/>
      <c r="P138" s="128"/>
      <c r="Q138" s="128"/>
      <c r="R138" s="131"/>
    </row>
    <row r="139" spans="1:18" ht="19.5" customHeight="1">
      <c r="A139" s="111">
        <v>115</v>
      </c>
      <c r="B139" s="111" t="s">
        <v>259</v>
      </c>
      <c r="C139" s="112" t="s">
        <v>260</v>
      </c>
      <c r="D139" s="111"/>
      <c r="E139" s="111" t="s">
        <v>52</v>
      </c>
      <c r="F139" s="83" t="s">
        <v>261</v>
      </c>
      <c r="G139" s="20"/>
      <c r="H139" s="20">
        <v>117</v>
      </c>
      <c r="I139" s="149"/>
      <c r="J139" s="21"/>
      <c r="K139" s="21"/>
      <c r="L139" s="126">
        <f t="shared" si="8"/>
        <v>117</v>
      </c>
      <c r="M139" s="14" t="s">
        <v>21</v>
      </c>
      <c r="N139" s="22"/>
      <c r="O139" s="127"/>
      <c r="P139" s="128"/>
      <c r="Q139" s="128"/>
      <c r="R139" s="131"/>
    </row>
    <row r="140" spans="1:18" ht="19.5" customHeight="1">
      <c r="A140" s="111">
        <v>116</v>
      </c>
      <c r="B140" s="111" t="s">
        <v>262</v>
      </c>
      <c r="C140" s="12" t="s">
        <v>129</v>
      </c>
      <c r="D140" s="11"/>
      <c r="E140" s="11" t="s">
        <v>64</v>
      </c>
      <c r="F140" s="13" t="s">
        <v>263</v>
      </c>
      <c r="G140" s="14"/>
      <c r="H140" s="20">
        <v>94</v>
      </c>
      <c r="I140" s="14"/>
      <c r="J140" s="14"/>
      <c r="K140" s="14"/>
      <c r="L140" s="126">
        <f t="shared" si="8"/>
        <v>94</v>
      </c>
      <c r="M140" s="14" t="s">
        <v>21</v>
      </c>
      <c r="N140" s="22"/>
      <c r="O140" s="127"/>
      <c r="P140" s="128"/>
      <c r="Q140" s="128"/>
      <c r="R140" s="131"/>
    </row>
    <row r="141" spans="1:18" ht="19.5" customHeight="1">
      <c r="A141" s="111">
        <v>117</v>
      </c>
      <c r="B141" s="111" t="s">
        <v>264</v>
      </c>
      <c r="C141" s="12" t="s">
        <v>153</v>
      </c>
      <c r="D141" s="11"/>
      <c r="E141" s="11" t="s">
        <v>46</v>
      </c>
      <c r="F141" s="13" t="s">
        <v>208</v>
      </c>
      <c r="G141" s="14"/>
      <c r="H141" s="20">
        <v>11</v>
      </c>
      <c r="I141" s="14"/>
      <c r="J141" s="14"/>
      <c r="K141" s="14"/>
      <c r="L141" s="126">
        <f t="shared" si="8"/>
        <v>11</v>
      </c>
      <c r="M141" s="14" t="s">
        <v>21</v>
      </c>
      <c r="N141" s="22"/>
      <c r="O141" s="127"/>
      <c r="P141" s="128"/>
      <c r="Q141" s="128"/>
      <c r="R141" s="131"/>
    </row>
    <row r="142" spans="1:18" ht="19.5" customHeight="1">
      <c r="A142" s="111">
        <v>118</v>
      </c>
      <c r="B142" s="111" t="s">
        <v>265</v>
      </c>
      <c r="C142" s="12" t="s">
        <v>202</v>
      </c>
      <c r="D142" s="11"/>
      <c r="E142" s="11" t="s">
        <v>19</v>
      </c>
      <c r="F142" s="13" t="s">
        <v>210</v>
      </c>
      <c r="G142" s="14"/>
      <c r="H142" s="20">
        <v>19</v>
      </c>
      <c r="I142" s="14"/>
      <c r="J142" s="14"/>
      <c r="K142" s="14"/>
      <c r="L142" s="126">
        <f t="shared" si="8"/>
        <v>19</v>
      </c>
      <c r="M142" s="14" t="s">
        <v>21</v>
      </c>
      <c r="N142" s="22"/>
      <c r="O142" s="127"/>
      <c r="P142" s="128"/>
      <c r="Q142" s="128"/>
      <c r="R142" s="131"/>
    </row>
    <row r="143" spans="1:18" ht="19.5" customHeight="1">
      <c r="A143" s="111">
        <v>119</v>
      </c>
      <c r="B143" s="111" t="s">
        <v>266</v>
      </c>
      <c r="C143" s="12" t="s">
        <v>216</v>
      </c>
      <c r="D143" s="12" t="s">
        <v>267</v>
      </c>
      <c r="E143" s="11" t="s">
        <v>157</v>
      </c>
      <c r="F143" s="13" t="s">
        <v>232</v>
      </c>
      <c r="G143" s="14"/>
      <c r="H143" s="20"/>
      <c r="I143" s="14">
        <v>50</v>
      </c>
      <c r="J143" s="14"/>
      <c r="K143" s="14">
        <v>9</v>
      </c>
      <c r="L143" s="126">
        <f t="shared" si="8"/>
        <v>59</v>
      </c>
      <c r="M143" s="14" t="s">
        <v>21</v>
      </c>
      <c r="N143" s="22"/>
      <c r="O143" s="127"/>
      <c r="P143" s="128"/>
      <c r="Q143" s="128"/>
      <c r="R143" s="131"/>
    </row>
    <row r="144" spans="1:18" ht="18" customHeight="1">
      <c r="A144" s="111">
        <v>120</v>
      </c>
      <c r="B144" s="111" t="s">
        <v>259</v>
      </c>
      <c r="C144" s="12" t="s">
        <v>234</v>
      </c>
      <c r="D144" s="11" t="s">
        <v>158</v>
      </c>
      <c r="E144" s="11" t="s">
        <v>158</v>
      </c>
      <c r="F144" s="13" t="s">
        <v>268</v>
      </c>
      <c r="G144" s="14"/>
      <c r="H144" s="20"/>
      <c r="I144" s="14">
        <v>40</v>
      </c>
      <c r="J144" s="14"/>
      <c r="K144" s="14"/>
      <c r="L144" s="126">
        <f t="shared" si="8"/>
        <v>40</v>
      </c>
      <c r="M144" s="14" t="s">
        <v>21</v>
      </c>
      <c r="N144" s="22"/>
      <c r="O144" s="127"/>
      <c r="P144" s="128"/>
      <c r="Q144" s="128"/>
      <c r="R144" s="131"/>
    </row>
    <row r="145" spans="1:18" ht="19.5" customHeight="1">
      <c r="A145" s="111">
        <v>121</v>
      </c>
      <c r="B145" s="111" t="s">
        <v>259</v>
      </c>
      <c r="C145" s="12" t="s">
        <v>244</v>
      </c>
      <c r="D145" s="11" t="s">
        <v>269</v>
      </c>
      <c r="E145" s="11" t="s">
        <v>24</v>
      </c>
      <c r="F145" s="13" t="s">
        <v>270</v>
      </c>
      <c r="G145" s="14"/>
      <c r="H145" s="20"/>
      <c r="I145" s="14">
        <v>100</v>
      </c>
      <c r="J145" s="14"/>
      <c r="K145" s="14"/>
      <c r="L145" s="126">
        <f t="shared" si="8"/>
        <v>100</v>
      </c>
      <c r="M145" s="14" t="s">
        <v>21</v>
      </c>
      <c r="N145" s="22"/>
      <c r="O145" s="127"/>
      <c r="P145" s="128"/>
      <c r="Q145" s="128"/>
      <c r="R145" s="131"/>
    </row>
    <row r="146" spans="1:18" ht="19.5" customHeight="1">
      <c r="A146" s="111">
        <v>122</v>
      </c>
      <c r="B146" s="111" t="s">
        <v>259</v>
      </c>
      <c r="C146" s="12" t="s">
        <v>271</v>
      </c>
      <c r="D146" s="11" t="s">
        <v>51</v>
      </c>
      <c r="E146" s="11" t="s">
        <v>52</v>
      </c>
      <c r="F146" s="13" t="s">
        <v>245</v>
      </c>
      <c r="G146" s="14"/>
      <c r="H146" s="20"/>
      <c r="I146" s="14">
        <v>500</v>
      </c>
      <c r="J146" s="14"/>
      <c r="K146" s="14"/>
      <c r="L146" s="126">
        <f t="shared" si="8"/>
        <v>500</v>
      </c>
      <c r="M146" s="14" t="s">
        <v>21</v>
      </c>
      <c r="N146" s="22"/>
      <c r="O146" s="127"/>
      <c r="P146" s="128"/>
      <c r="Q146" s="128"/>
      <c r="R146" s="131"/>
    </row>
    <row r="147" spans="1:18" ht="19.5" customHeight="1">
      <c r="A147" s="111">
        <v>123</v>
      </c>
      <c r="B147" s="111" t="s">
        <v>272</v>
      </c>
      <c r="C147" s="12" t="s">
        <v>273</v>
      </c>
      <c r="D147" s="11"/>
      <c r="E147" s="11" t="s">
        <v>274</v>
      </c>
      <c r="F147" s="11" t="s">
        <v>275</v>
      </c>
      <c r="G147" s="14"/>
      <c r="H147" s="20">
        <v>68</v>
      </c>
      <c r="I147" s="14"/>
      <c r="J147" s="14"/>
      <c r="K147" s="14"/>
      <c r="L147" s="126">
        <f t="shared" si="8"/>
        <v>68</v>
      </c>
      <c r="M147" s="14" t="s">
        <v>21</v>
      </c>
      <c r="N147" s="22"/>
      <c r="O147" s="127"/>
      <c r="P147" s="128"/>
      <c r="Q147" s="128"/>
      <c r="R147" s="131"/>
    </row>
    <row r="148" spans="1:18" ht="19.5" customHeight="1">
      <c r="A148" s="111">
        <v>124</v>
      </c>
      <c r="B148" s="11" t="s">
        <v>276</v>
      </c>
      <c r="C148" s="12" t="s">
        <v>153</v>
      </c>
      <c r="D148" s="11"/>
      <c r="E148" s="11" t="s">
        <v>24</v>
      </c>
      <c r="F148" s="13" t="s">
        <v>277</v>
      </c>
      <c r="G148" s="14"/>
      <c r="H148" s="20">
        <v>17</v>
      </c>
      <c r="I148" s="14">
        <v>20</v>
      </c>
      <c r="J148" s="14"/>
      <c r="K148" s="14"/>
      <c r="L148" s="126">
        <f t="shared" si="8"/>
        <v>37</v>
      </c>
      <c r="M148" s="14" t="s">
        <v>21</v>
      </c>
      <c r="N148" s="22"/>
      <c r="O148" s="127"/>
      <c r="P148" s="128"/>
      <c r="Q148" s="128"/>
      <c r="R148" s="131"/>
    </row>
    <row r="149" spans="1:18" ht="19.5" customHeight="1">
      <c r="A149" s="111"/>
      <c r="B149" s="11"/>
      <c r="C149" s="12"/>
      <c r="D149" s="11"/>
      <c r="E149" s="11"/>
      <c r="F149" s="13"/>
      <c r="G149" s="14"/>
      <c r="H149" s="20"/>
      <c r="I149" s="14"/>
      <c r="J149" s="14"/>
      <c r="K149" s="14"/>
      <c r="L149" s="126"/>
      <c r="M149" s="14"/>
      <c r="N149" s="22"/>
      <c r="O149" s="127"/>
      <c r="P149" s="128"/>
      <c r="Q149" s="128"/>
      <c r="R149" s="131"/>
    </row>
    <row r="150" spans="1:18" ht="19.5" customHeight="1">
      <c r="A150" s="104" t="s">
        <v>0</v>
      </c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18"/>
      <c r="M150" s="105"/>
      <c r="N150" s="105"/>
      <c r="O150" s="105"/>
      <c r="P150" s="105"/>
      <c r="Q150" s="105"/>
      <c r="R150" s="105"/>
    </row>
    <row r="151" spans="1:18" ht="19.5" customHeight="1">
      <c r="A151" s="104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18"/>
      <c r="M151" s="105"/>
      <c r="N151" s="105"/>
      <c r="O151" s="105"/>
      <c r="P151" s="105"/>
      <c r="Q151" s="105"/>
      <c r="R151" s="105"/>
    </row>
    <row r="152" spans="1:18" ht="19.5" customHeight="1">
      <c r="A152" s="106" t="s">
        <v>1</v>
      </c>
      <c r="B152" s="3" t="s">
        <v>2</v>
      </c>
      <c r="C152" s="3" t="s">
        <v>3</v>
      </c>
      <c r="D152" s="3"/>
      <c r="E152" s="3"/>
      <c r="F152" s="3"/>
      <c r="G152" s="3"/>
      <c r="H152" s="107" t="s">
        <v>4</v>
      </c>
      <c r="I152" s="107" t="s">
        <v>5</v>
      </c>
      <c r="J152" s="107" t="s">
        <v>6</v>
      </c>
      <c r="K152" s="107" t="s">
        <v>7</v>
      </c>
      <c r="L152" s="119" t="s">
        <v>8</v>
      </c>
      <c r="M152" s="107" t="s">
        <v>9</v>
      </c>
      <c r="N152" s="120" t="s">
        <v>10</v>
      </c>
      <c r="O152" s="121" t="s">
        <v>11</v>
      </c>
      <c r="P152" s="122"/>
      <c r="Q152" s="122"/>
      <c r="R152" s="129"/>
    </row>
    <row r="153" spans="1:18" ht="27" customHeight="1">
      <c r="A153" s="106"/>
      <c r="B153" s="3"/>
      <c r="C153" s="108" t="s">
        <v>12</v>
      </c>
      <c r="D153" s="3" t="s">
        <v>13</v>
      </c>
      <c r="E153" s="3" t="s">
        <v>14</v>
      </c>
      <c r="F153" s="3" t="s">
        <v>15</v>
      </c>
      <c r="G153" s="109" t="s">
        <v>16</v>
      </c>
      <c r="H153" s="110"/>
      <c r="I153" s="110"/>
      <c r="J153" s="110"/>
      <c r="K153" s="110"/>
      <c r="L153" s="123"/>
      <c r="M153" s="110"/>
      <c r="N153" s="120"/>
      <c r="O153" s="124"/>
      <c r="P153" s="125"/>
      <c r="Q153" s="125"/>
      <c r="R153" s="130"/>
    </row>
    <row r="154" spans="1:18" ht="19.5" customHeight="1">
      <c r="A154" s="111">
        <v>125</v>
      </c>
      <c r="B154" s="11" t="s">
        <v>278</v>
      </c>
      <c r="C154" s="12" t="s">
        <v>26</v>
      </c>
      <c r="D154" s="11"/>
      <c r="E154" s="11" t="s">
        <v>51</v>
      </c>
      <c r="F154" s="13" t="s">
        <v>277</v>
      </c>
      <c r="G154" s="14"/>
      <c r="H154" s="20">
        <v>16</v>
      </c>
      <c r="I154" s="14">
        <v>30</v>
      </c>
      <c r="J154" s="14"/>
      <c r="K154" s="14"/>
      <c r="L154" s="126">
        <f aca="true" t="shared" si="9" ref="L154:L159">H154+I154+J154+K154</f>
        <v>46</v>
      </c>
      <c r="M154" s="14" t="s">
        <v>21</v>
      </c>
      <c r="N154" s="22"/>
      <c r="O154" s="127"/>
      <c r="P154" s="128"/>
      <c r="Q154" s="128"/>
      <c r="R154" s="131"/>
    </row>
    <row r="155" spans="1:18" ht="19.5" customHeight="1">
      <c r="A155" s="111">
        <v>126</v>
      </c>
      <c r="B155" s="11" t="s">
        <v>279</v>
      </c>
      <c r="C155" s="12" t="s">
        <v>153</v>
      </c>
      <c r="D155" s="11"/>
      <c r="E155" s="11" t="s">
        <v>24</v>
      </c>
      <c r="F155" s="13" t="s">
        <v>277</v>
      </c>
      <c r="G155" s="14"/>
      <c r="H155" s="20">
        <v>10</v>
      </c>
      <c r="I155" s="14"/>
      <c r="J155" s="14"/>
      <c r="K155" s="14"/>
      <c r="L155" s="126">
        <f t="shared" si="9"/>
        <v>10</v>
      </c>
      <c r="M155" s="14" t="s">
        <v>21</v>
      </c>
      <c r="N155" s="22"/>
      <c r="O155" s="127"/>
      <c r="P155" s="128"/>
      <c r="Q155" s="128"/>
      <c r="R155" s="131"/>
    </row>
    <row r="156" spans="1:18" ht="19.5" customHeight="1">
      <c r="A156" s="111">
        <v>127</v>
      </c>
      <c r="B156" s="11" t="s">
        <v>280</v>
      </c>
      <c r="C156" s="12" t="s">
        <v>26</v>
      </c>
      <c r="D156" s="11"/>
      <c r="E156" s="11" t="s">
        <v>51</v>
      </c>
      <c r="F156" s="13" t="s">
        <v>277</v>
      </c>
      <c r="G156" s="14"/>
      <c r="H156" s="20">
        <v>12</v>
      </c>
      <c r="I156" s="14"/>
      <c r="J156" s="14"/>
      <c r="K156" s="14"/>
      <c r="L156" s="126">
        <f t="shared" si="9"/>
        <v>12</v>
      </c>
      <c r="M156" s="14" t="s">
        <v>21</v>
      </c>
      <c r="N156" s="22"/>
      <c r="O156" s="127"/>
      <c r="P156" s="128"/>
      <c r="Q156" s="128"/>
      <c r="R156" s="131"/>
    </row>
    <row r="157" spans="1:18" ht="19.5" customHeight="1">
      <c r="A157" s="111">
        <v>128</v>
      </c>
      <c r="B157" s="11" t="s">
        <v>281</v>
      </c>
      <c r="C157" s="112" t="s">
        <v>153</v>
      </c>
      <c r="D157" s="11"/>
      <c r="E157" s="11" t="s">
        <v>19</v>
      </c>
      <c r="F157" s="13" t="s">
        <v>282</v>
      </c>
      <c r="G157" s="14"/>
      <c r="H157" s="20">
        <v>13</v>
      </c>
      <c r="I157" s="14"/>
      <c r="J157" s="14"/>
      <c r="K157" s="14"/>
      <c r="L157" s="126">
        <f t="shared" si="9"/>
        <v>13</v>
      </c>
      <c r="M157" s="14" t="s">
        <v>21</v>
      </c>
      <c r="N157" s="22"/>
      <c r="O157" s="127"/>
      <c r="P157" s="128"/>
      <c r="Q157" s="128"/>
      <c r="R157" s="131"/>
    </row>
    <row r="158" spans="1:18" ht="19.5" customHeight="1">
      <c r="A158" s="111">
        <v>129</v>
      </c>
      <c r="B158" s="11" t="s">
        <v>283</v>
      </c>
      <c r="C158" s="112" t="s">
        <v>26</v>
      </c>
      <c r="D158" s="11"/>
      <c r="E158" s="11" t="s">
        <v>284</v>
      </c>
      <c r="F158" s="83" t="s">
        <v>285</v>
      </c>
      <c r="G158" s="14"/>
      <c r="H158" s="20">
        <v>3</v>
      </c>
      <c r="I158" s="14"/>
      <c r="J158" s="14"/>
      <c r="K158" s="14"/>
      <c r="L158" s="126">
        <f t="shared" si="9"/>
        <v>3</v>
      </c>
      <c r="M158" s="14" t="s">
        <v>21</v>
      </c>
      <c r="N158" s="22"/>
      <c r="O158" s="127"/>
      <c r="P158" s="128"/>
      <c r="Q158" s="128"/>
      <c r="R158" s="131"/>
    </row>
    <row r="159" spans="1:18" ht="15" customHeight="1">
      <c r="A159" s="111">
        <v>130</v>
      </c>
      <c r="B159" s="11" t="s">
        <v>286</v>
      </c>
      <c r="C159" s="112" t="s">
        <v>161</v>
      </c>
      <c r="D159" s="11"/>
      <c r="E159" s="11" t="s">
        <v>24</v>
      </c>
      <c r="F159" s="135" t="s">
        <v>287</v>
      </c>
      <c r="G159" s="14"/>
      <c r="H159" s="20">
        <v>16</v>
      </c>
      <c r="I159" s="150">
        <v>121</v>
      </c>
      <c r="J159" s="150"/>
      <c r="K159" s="150"/>
      <c r="L159" s="151">
        <f t="shared" si="9"/>
        <v>137</v>
      </c>
      <c r="M159" s="150" t="s">
        <v>21</v>
      </c>
      <c r="N159" s="132"/>
      <c r="O159" s="152"/>
      <c r="P159" s="153"/>
      <c r="Q159" s="153"/>
      <c r="R159" s="167"/>
    </row>
    <row r="160" spans="1:18" ht="3" customHeight="1">
      <c r="A160" s="111"/>
      <c r="B160" s="11"/>
      <c r="C160" s="112"/>
      <c r="D160" s="11"/>
      <c r="E160" s="11"/>
      <c r="F160" s="136"/>
      <c r="G160" s="14"/>
      <c r="H160" s="20"/>
      <c r="I160" s="154"/>
      <c r="J160" s="154"/>
      <c r="K160" s="154"/>
      <c r="L160" s="155"/>
      <c r="M160" s="154"/>
      <c r="N160" s="132"/>
      <c r="O160" s="156"/>
      <c r="P160" s="157"/>
      <c r="Q160" s="157"/>
      <c r="R160" s="168"/>
    </row>
    <row r="161" spans="1:18" ht="18.75" customHeight="1">
      <c r="A161" s="111">
        <v>131</v>
      </c>
      <c r="B161" s="11" t="s">
        <v>288</v>
      </c>
      <c r="C161" s="12" t="s">
        <v>153</v>
      </c>
      <c r="D161" s="11"/>
      <c r="E161" s="11" t="s">
        <v>51</v>
      </c>
      <c r="F161" s="135" t="s">
        <v>289</v>
      </c>
      <c r="G161" s="14"/>
      <c r="H161" s="20">
        <v>50</v>
      </c>
      <c r="I161" s="150"/>
      <c r="J161" s="150"/>
      <c r="K161" s="150"/>
      <c r="L161" s="151">
        <f>H161+I161+J161+K161</f>
        <v>50</v>
      </c>
      <c r="M161" s="150" t="s">
        <v>21</v>
      </c>
      <c r="N161" s="132"/>
      <c r="O161" s="152"/>
      <c r="P161" s="153"/>
      <c r="Q161" s="153"/>
      <c r="R161" s="167"/>
    </row>
    <row r="162" spans="1:18" ht="0.75" customHeight="1">
      <c r="A162" s="111"/>
      <c r="B162" s="11"/>
      <c r="C162" s="12"/>
      <c r="D162" s="11"/>
      <c r="E162" s="11"/>
      <c r="F162" s="136"/>
      <c r="G162" s="14"/>
      <c r="H162" s="20"/>
      <c r="I162" s="154"/>
      <c r="J162" s="154"/>
      <c r="K162" s="154"/>
      <c r="L162" s="155"/>
      <c r="M162" s="154"/>
      <c r="N162" s="132"/>
      <c r="O162" s="156"/>
      <c r="P162" s="157"/>
      <c r="Q162" s="157"/>
      <c r="R162" s="168"/>
    </row>
    <row r="163" spans="1:18" ht="22.5" customHeight="1">
      <c r="A163" s="111">
        <v>132</v>
      </c>
      <c r="B163" s="11" t="s">
        <v>290</v>
      </c>
      <c r="C163" s="12" t="s">
        <v>244</v>
      </c>
      <c r="D163" s="11" t="s">
        <v>19</v>
      </c>
      <c r="E163" s="11" t="s">
        <v>24</v>
      </c>
      <c r="F163" s="137" t="s">
        <v>289</v>
      </c>
      <c r="G163" s="14"/>
      <c r="H163" s="20"/>
      <c r="I163" s="158"/>
      <c r="J163" s="158">
        <v>366</v>
      </c>
      <c r="K163" s="158"/>
      <c r="L163" s="126">
        <f>H163+I163+J163+K163</f>
        <v>366</v>
      </c>
      <c r="M163" s="14" t="s">
        <v>21</v>
      </c>
      <c r="N163" s="132"/>
      <c r="O163" s="127"/>
      <c r="P163" s="128"/>
      <c r="Q163" s="128"/>
      <c r="R163" s="131"/>
    </row>
    <row r="164" spans="1:18" ht="21.75" customHeight="1">
      <c r="A164" s="138">
        <v>133</v>
      </c>
      <c r="B164" s="11" t="s">
        <v>291</v>
      </c>
      <c r="C164" s="139" t="s">
        <v>161</v>
      </c>
      <c r="D164" s="140"/>
      <c r="E164" s="140" t="s">
        <v>24</v>
      </c>
      <c r="F164" s="141" t="s">
        <v>292</v>
      </c>
      <c r="G164" s="142"/>
      <c r="H164" s="143">
        <v>37</v>
      </c>
      <c r="I164" s="22"/>
      <c r="J164" s="22"/>
      <c r="K164" s="22"/>
      <c r="L164" s="126">
        <f>J164+I164+H164</f>
        <v>37</v>
      </c>
      <c r="M164" s="142" t="s">
        <v>21</v>
      </c>
      <c r="N164" s="22"/>
      <c r="O164" s="159"/>
      <c r="P164" s="160"/>
      <c r="Q164" s="160"/>
      <c r="R164" s="169"/>
    </row>
    <row r="165" spans="1:18" ht="1.5" customHeight="1">
      <c r="A165" s="111">
        <v>137</v>
      </c>
      <c r="B165" s="144"/>
      <c r="C165" s="145"/>
      <c r="D165" s="144"/>
      <c r="E165" s="144"/>
      <c r="F165" s="146"/>
      <c r="G165" s="147"/>
      <c r="H165" s="148"/>
      <c r="I165" s="161"/>
      <c r="J165" s="150"/>
      <c r="K165" s="150"/>
      <c r="L165" s="162"/>
      <c r="M165" s="158" t="s">
        <v>21</v>
      </c>
      <c r="N165" s="158"/>
      <c r="O165" s="163">
        <f>L166*N166</f>
        <v>0</v>
      </c>
      <c r="P165" s="164"/>
      <c r="Q165" s="164"/>
      <c r="R165" s="170"/>
    </row>
    <row r="166" spans="1:18" ht="24" customHeight="1" hidden="1">
      <c r="A166" s="111"/>
      <c r="B166" s="111" t="s">
        <v>293</v>
      </c>
      <c r="C166" s="112" t="s">
        <v>153</v>
      </c>
      <c r="D166" s="111"/>
      <c r="E166" s="111" t="s">
        <v>51</v>
      </c>
      <c r="F166" s="135" t="s">
        <v>294</v>
      </c>
      <c r="G166" s="20"/>
      <c r="H166" s="20">
        <v>87</v>
      </c>
      <c r="I166" s="165"/>
      <c r="J166" s="158"/>
      <c r="K166" s="158"/>
      <c r="L166" s="126">
        <f>J166+I166+H166</f>
        <v>87</v>
      </c>
      <c r="M166" s="158"/>
      <c r="N166" s="158"/>
      <c r="O166" s="163"/>
      <c r="P166" s="164"/>
      <c r="Q166" s="164"/>
      <c r="R166" s="170"/>
    </row>
    <row r="167" spans="1:18" ht="18.75" customHeight="1">
      <c r="A167" s="111"/>
      <c r="B167" s="111"/>
      <c r="C167" s="112"/>
      <c r="D167" s="111"/>
      <c r="E167" s="111"/>
      <c r="F167" s="136"/>
      <c r="G167" s="20"/>
      <c r="H167" s="20"/>
      <c r="I167" s="166"/>
      <c r="J167" s="154"/>
      <c r="K167" s="154"/>
      <c r="L167" s="126"/>
      <c r="M167" s="154"/>
      <c r="N167" s="154"/>
      <c r="O167" s="156"/>
      <c r="P167" s="157"/>
      <c r="Q167" s="157"/>
      <c r="R167" s="168"/>
    </row>
    <row r="168" spans="1:18" ht="19.5" customHeight="1" hidden="1">
      <c r="A168" s="111">
        <v>135</v>
      </c>
      <c r="B168" s="111" t="s">
        <v>295</v>
      </c>
      <c r="C168" s="112" t="s">
        <v>153</v>
      </c>
      <c r="D168" s="111"/>
      <c r="E168" s="111" t="s">
        <v>24</v>
      </c>
      <c r="F168" s="135" t="s">
        <v>287</v>
      </c>
      <c r="G168" s="20"/>
      <c r="H168" s="20">
        <v>15</v>
      </c>
      <c r="I168" s="165"/>
      <c r="J168" s="150"/>
      <c r="K168" s="150"/>
      <c r="L168" s="126">
        <f>J168+I168+H168</f>
        <v>15</v>
      </c>
      <c r="M168" s="14" t="s">
        <v>21</v>
      </c>
      <c r="N168" s="132"/>
      <c r="O168" s="152">
        <f>L168*N168</f>
        <v>0</v>
      </c>
      <c r="P168" s="153"/>
      <c r="Q168" s="153"/>
      <c r="R168" s="167"/>
    </row>
    <row r="169" spans="1:18" ht="19.5" customHeight="1">
      <c r="A169" s="111">
        <v>135</v>
      </c>
      <c r="B169" s="111"/>
      <c r="C169" s="112"/>
      <c r="D169" s="111"/>
      <c r="E169" s="111"/>
      <c r="F169" s="136"/>
      <c r="G169" s="20"/>
      <c r="H169" s="20"/>
      <c r="I169" s="166"/>
      <c r="J169" s="154"/>
      <c r="K169" s="154"/>
      <c r="L169" s="126"/>
      <c r="M169" s="14"/>
      <c r="N169" s="132"/>
      <c r="O169" s="156"/>
      <c r="P169" s="157"/>
      <c r="Q169" s="157"/>
      <c r="R169" s="168"/>
    </row>
    <row r="170" spans="1:18" ht="19.5" customHeight="1" hidden="1">
      <c r="A170" s="111">
        <v>137</v>
      </c>
      <c r="B170" s="111" t="s">
        <v>296</v>
      </c>
      <c r="C170" s="112" t="s">
        <v>26</v>
      </c>
      <c r="D170" s="111"/>
      <c r="E170" s="111" t="s">
        <v>51</v>
      </c>
      <c r="F170" s="135" t="s">
        <v>294</v>
      </c>
      <c r="G170" s="20"/>
      <c r="H170" s="20">
        <v>125</v>
      </c>
      <c r="I170" s="165">
        <v>542</v>
      </c>
      <c r="J170" s="150"/>
      <c r="K170" s="150"/>
      <c r="L170" s="126">
        <f>H170+I170+J170+K170</f>
        <v>667</v>
      </c>
      <c r="M170" s="14" t="s">
        <v>21</v>
      </c>
      <c r="N170" s="132"/>
      <c r="O170" s="152">
        <f>L170*N170</f>
        <v>0</v>
      </c>
      <c r="P170" s="153"/>
      <c r="Q170" s="153"/>
      <c r="R170" s="167"/>
    </row>
    <row r="171" spans="1:18" ht="19.5" customHeight="1">
      <c r="A171" s="111">
        <v>136</v>
      </c>
      <c r="B171" s="111"/>
      <c r="C171" s="112"/>
      <c r="D171" s="111"/>
      <c r="E171" s="111"/>
      <c r="F171" s="136"/>
      <c r="G171" s="20"/>
      <c r="H171" s="20"/>
      <c r="I171" s="166"/>
      <c r="J171" s="154"/>
      <c r="K171" s="154"/>
      <c r="L171" s="126"/>
      <c r="M171" s="14"/>
      <c r="N171" s="132"/>
      <c r="O171" s="156"/>
      <c r="P171" s="157"/>
      <c r="Q171" s="157"/>
      <c r="R171" s="168"/>
    </row>
    <row r="172" spans="1:18" ht="19.5" customHeight="1">
      <c r="A172" s="111">
        <v>137</v>
      </c>
      <c r="B172" s="111" t="s">
        <v>297</v>
      </c>
      <c r="C172" s="112" t="s">
        <v>298</v>
      </c>
      <c r="D172" s="111"/>
      <c r="E172" s="111" t="s">
        <v>51</v>
      </c>
      <c r="F172" s="83" t="s">
        <v>299</v>
      </c>
      <c r="G172" s="149"/>
      <c r="H172" s="20">
        <v>46</v>
      </c>
      <c r="I172" s="149"/>
      <c r="J172" s="21"/>
      <c r="K172" s="21"/>
      <c r="L172" s="126">
        <f>J172+I172+H172</f>
        <v>46</v>
      </c>
      <c r="M172" s="14" t="s">
        <v>21</v>
      </c>
      <c r="N172" s="22"/>
      <c r="O172" s="127">
        <f>L172*N172</f>
        <v>0</v>
      </c>
      <c r="P172" s="128"/>
      <c r="Q172" s="128"/>
      <c r="R172" s="131"/>
    </row>
    <row r="173" spans="1:18" ht="19.5" customHeight="1">
      <c r="A173" s="111">
        <v>138</v>
      </c>
      <c r="B173" s="111" t="s">
        <v>300</v>
      </c>
      <c r="C173" s="112" t="s">
        <v>301</v>
      </c>
      <c r="D173" s="111" t="s">
        <v>24</v>
      </c>
      <c r="E173" s="111" t="s">
        <v>51</v>
      </c>
      <c r="F173" s="83" t="s">
        <v>270</v>
      </c>
      <c r="G173" s="149"/>
      <c r="H173" s="20"/>
      <c r="I173" s="149">
        <v>300</v>
      </c>
      <c r="J173" s="21"/>
      <c r="K173" s="21"/>
      <c r="L173" s="126">
        <f>H173+I173+J173+K173</f>
        <v>300</v>
      </c>
      <c r="M173" s="14" t="s">
        <v>21</v>
      </c>
      <c r="N173" s="22"/>
      <c r="O173" s="127">
        <f aca="true" t="shared" si="10" ref="O173:O184">L173*N173</f>
        <v>0</v>
      </c>
      <c r="P173" s="128"/>
      <c r="Q173" s="128"/>
      <c r="R173" s="131"/>
    </row>
    <row r="174" spans="1:18" ht="19.5" customHeight="1">
      <c r="A174" s="111">
        <v>139</v>
      </c>
      <c r="B174" s="111" t="s">
        <v>302</v>
      </c>
      <c r="C174" s="112" t="s">
        <v>301</v>
      </c>
      <c r="D174" s="111" t="s">
        <v>24</v>
      </c>
      <c r="E174" s="111" t="s">
        <v>51</v>
      </c>
      <c r="F174" s="83" t="s">
        <v>270</v>
      </c>
      <c r="G174" s="149"/>
      <c r="H174" s="20"/>
      <c r="I174" s="149">
        <v>300</v>
      </c>
      <c r="J174" s="21"/>
      <c r="K174" s="21"/>
      <c r="L174" s="126">
        <f>H174+I174+J174+K174</f>
        <v>300</v>
      </c>
      <c r="M174" s="14" t="s">
        <v>21</v>
      </c>
      <c r="N174" s="22"/>
      <c r="O174" s="127">
        <f t="shared" si="10"/>
        <v>0</v>
      </c>
      <c r="P174" s="128"/>
      <c r="Q174" s="128"/>
      <c r="R174" s="131"/>
    </row>
    <row r="175" spans="1:18" ht="19.5" customHeight="1">
      <c r="A175" s="111">
        <v>140</v>
      </c>
      <c r="B175" s="111" t="s">
        <v>303</v>
      </c>
      <c r="C175" s="112" t="s">
        <v>304</v>
      </c>
      <c r="D175" s="111" t="s">
        <v>305</v>
      </c>
      <c r="E175" s="111" t="s">
        <v>52</v>
      </c>
      <c r="F175" s="83" t="s">
        <v>240</v>
      </c>
      <c r="G175" s="149"/>
      <c r="H175" s="20"/>
      <c r="I175" s="149"/>
      <c r="J175" s="21"/>
      <c r="K175" s="21">
        <v>192</v>
      </c>
      <c r="L175" s="126">
        <f>H175+I175+J175+K175</f>
        <v>192</v>
      </c>
      <c r="M175" s="14" t="s">
        <v>21</v>
      </c>
      <c r="N175" s="22"/>
      <c r="O175" s="127">
        <f t="shared" si="10"/>
        <v>0</v>
      </c>
      <c r="P175" s="128"/>
      <c r="Q175" s="128"/>
      <c r="R175" s="131"/>
    </row>
    <row r="176" spans="1:18" ht="19.5" customHeight="1">
      <c r="A176" s="111">
        <v>141</v>
      </c>
      <c r="B176" s="111" t="s">
        <v>306</v>
      </c>
      <c r="C176" s="112" t="s">
        <v>307</v>
      </c>
      <c r="D176" s="111"/>
      <c r="E176" s="111" t="s">
        <v>24</v>
      </c>
      <c r="F176" s="83" t="s">
        <v>308</v>
      </c>
      <c r="G176" s="20"/>
      <c r="H176" s="20">
        <v>73</v>
      </c>
      <c r="I176" s="149"/>
      <c r="J176" s="21"/>
      <c r="K176" s="21"/>
      <c r="L176" s="126">
        <f>H176+I176+J176+K176</f>
        <v>73</v>
      </c>
      <c r="M176" s="14" t="s">
        <v>21</v>
      </c>
      <c r="N176" s="22"/>
      <c r="O176" s="127">
        <f t="shared" si="10"/>
        <v>0</v>
      </c>
      <c r="P176" s="128"/>
      <c r="Q176" s="128"/>
      <c r="R176" s="131"/>
    </row>
    <row r="177" spans="1:18" ht="19.5" customHeight="1">
      <c r="A177" s="111">
        <v>142</v>
      </c>
      <c r="B177" s="111" t="s">
        <v>309</v>
      </c>
      <c r="C177" s="112" t="s">
        <v>310</v>
      </c>
      <c r="D177" s="111"/>
      <c r="E177" s="111" t="s">
        <v>51</v>
      </c>
      <c r="F177" s="83" t="s">
        <v>308</v>
      </c>
      <c r="G177" s="20"/>
      <c r="H177" s="20">
        <v>62</v>
      </c>
      <c r="I177" s="149"/>
      <c r="J177" s="21">
        <v>88</v>
      </c>
      <c r="K177" s="21"/>
      <c r="L177" s="126">
        <f>H177+I177+J177+K177</f>
        <v>150</v>
      </c>
      <c r="M177" s="14" t="s">
        <v>21</v>
      </c>
      <c r="N177" s="22"/>
      <c r="O177" s="127">
        <f t="shared" si="10"/>
        <v>0</v>
      </c>
      <c r="P177" s="128"/>
      <c r="Q177" s="128"/>
      <c r="R177" s="131"/>
    </row>
    <row r="178" spans="1:18" ht="19.5" customHeight="1">
      <c r="A178" s="111">
        <v>143</v>
      </c>
      <c r="B178" s="111" t="s">
        <v>311</v>
      </c>
      <c r="C178" s="112" t="s">
        <v>174</v>
      </c>
      <c r="D178" s="111" t="s">
        <v>312</v>
      </c>
      <c r="E178" s="111" t="s">
        <v>52</v>
      </c>
      <c r="F178" s="83" t="s">
        <v>240</v>
      </c>
      <c r="G178" s="20"/>
      <c r="H178" s="20"/>
      <c r="I178" s="149"/>
      <c r="J178" s="21"/>
      <c r="K178" s="21">
        <v>568</v>
      </c>
      <c r="L178" s="126">
        <f aca="true" t="shared" si="11" ref="L178:L184">H178+I178+J178+K178</f>
        <v>568</v>
      </c>
      <c r="M178" s="14" t="s">
        <v>21</v>
      </c>
      <c r="N178" s="22"/>
      <c r="O178" s="127">
        <f t="shared" si="10"/>
        <v>0</v>
      </c>
      <c r="P178" s="128"/>
      <c r="Q178" s="128"/>
      <c r="R178" s="131"/>
    </row>
    <row r="179" spans="1:18" ht="19.5" customHeight="1">
      <c r="A179" s="111">
        <v>144</v>
      </c>
      <c r="B179" s="111" t="s">
        <v>313</v>
      </c>
      <c r="C179" s="112" t="s">
        <v>234</v>
      </c>
      <c r="D179" s="111" t="s">
        <v>157</v>
      </c>
      <c r="E179" s="111" t="s">
        <v>19</v>
      </c>
      <c r="F179" s="83" t="s">
        <v>270</v>
      </c>
      <c r="G179" s="20"/>
      <c r="H179" s="20"/>
      <c r="I179" s="149">
        <v>300</v>
      </c>
      <c r="J179" s="21"/>
      <c r="K179" s="21"/>
      <c r="L179" s="126">
        <f t="shared" si="11"/>
        <v>300</v>
      </c>
      <c r="M179" s="14" t="s">
        <v>21</v>
      </c>
      <c r="N179" s="22"/>
      <c r="O179" s="127">
        <f t="shared" si="10"/>
        <v>0</v>
      </c>
      <c r="P179" s="128"/>
      <c r="Q179" s="128"/>
      <c r="R179" s="131"/>
    </row>
    <row r="180" spans="1:18" ht="19.5" customHeight="1">
      <c r="A180" s="111">
        <v>145</v>
      </c>
      <c r="B180" s="111" t="s">
        <v>313</v>
      </c>
      <c r="C180" s="112" t="s">
        <v>244</v>
      </c>
      <c r="D180" s="111" t="s">
        <v>46</v>
      </c>
      <c r="E180" s="111" t="s">
        <v>24</v>
      </c>
      <c r="F180" s="83" t="s">
        <v>314</v>
      </c>
      <c r="G180" s="20"/>
      <c r="H180" s="20"/>
      <c r="I180" s="149">
        <v>300</v>
      </c>
      <c r="J180" s="21"/>
      <c r="K180" s="21"/>
      <c r="L180" s="126">
        <f t="shared" si="11"/>
        <v>300</v>
      </c>
      <c r="M180" s="14" t="s">
        <v>21</v>
      </c>
      <c r="N180" s="22"/>
      <c r="O180" s="127">
        <f t="shared" si="10"/>
        <v>0</v>
      </c>
      <c r="P180" s="128"/>
      <c r="Q180" s="128"/>
      <c r="R180" s="131"/>
    </row>
    <row r="181" spans="1:18" ht="19.5" customHeight="1">
      <c r="A181" s="111">
        <v>146</v>
      </c>
      <c r="B181" s="111" t="s">
        <v>315</v>
      </c>
      <c r="C181" s="112" t="s">
        <v>30</v>
      </c>
      <c r="D181" s="111" t="s">
        <v>24</v>
      </c>
      <c r="E181" s="111" t="s">
        <v>24</v>
      </c>
      <c r="F181" s="83" t="s">
        <v>314</v>
      </c>
      <c r="G181" s="20"/>
      <c r="H181" s="20"/>
      <c r="I181" s="149">
        <v>300</v>
      </c>
      <c r="J181" s="21"/>
      <c r="K181" s="21"/>
      <c r="L181" s="126">
        <f t="shared" si="11"/>
        <v>300</v>
      </c>
      <c r="M181" s="14" t="s">
        <v>21</v>
      </c>
      <c r="N181" s="22"/>
      <c r="O181" s="127">
        <f t="shared" si="10"/>
        <v>0</v>
      </c>
      <c r="P181" s="128"/>
      <c r="Q181" s="128"/>
      <c r="R181" s="131"/>
    </row>
    <row r="182" spans="1:18" ht="19.5" customHeight="1">
      <c r="A182" s="111">
        <v>147</v>
      </c>
      <c r="B182" s="111" t="s">
        <v>316</v>
      </c>
      <c r="C182" s="112" t="s">
        <v>317</v>
      </c>
      <c r="D182" s="111"/>
      <c r="E182" s="111" t="s">
        <v>97</v>
      </c>
      <c r="F182" s="83" t="s">
        <v>318</v>
      </c>
      <c r="G182" s="20"/>
      <c r="H182" s="20">
        <v>61</v>
      </c>
      <c r="I182" s="149"/>
      <c r="J182" s="21"/>
      <c r="K182" s="21"/>
      <c r="L182" s="126">
        <f t="shared" si="11"/>
        <v>61</v>
      </c>
      <c r="M182" s="14" t="s">
        <v>21</v>
      </c>
      <c r="N182" s="22"/>
      <c r="O182" s="127">
        <f t="shared" si="10"/>
        <v>0</v>
      </c>
      <c r="P182" s="128"/>
      <c r="Q182" s="128"/>
      <c r="R182" s="131"/>
    </row>
    <row r="183" spans="1:18" ht="19.5" customHeight="1">
      <c r="A183" s="111">
        <v>148</v>
      </c>
      <c r="B183" s="111" t="s">
        <v>319</v>
      </c>
      <c r="C183" s="112" t="s">
        <v>307</v>
      </c>
      <c r="D183" s="111"/>
      <c r="E183" s="111" t="s">
        <v>51</v>
      </c>
      <c r="F183" s="83" t="s">
        <v>318</v>
      </c>
      <c r="G183" s="20"/>
      <c r="H183" s="20">
        <v>84</v>
      </c>
      <c r="I183" s="149">
        <v>300</v>
      </c>
      <c r="J183" s="21"/>
      <c r="K183" s="21"/>
      <c r="L183" s="126">
        <f t="shared" si="11"/>
        <v>384</v>
      </c>
      <c r="M183" s="14" t="s">
        <v>21</v>
      </c>
      <c r="N183" s="22"/>
      <c r="O183" s="127">
        <f t="shared" si="10"/>
        <v>0</v>
      </c>
      <c r="P183" s="128"/>
      <c r="Q183" s="128"/>
      <c r="R183" s="131"/>
    </row>
    <row r="184" spans="1:18" ht="19.5" customHeight="1">
      <c r="A184" s="111">
        <v>149</v>
      </c>
      <c r="B184" s="111" t="s">
        <v>320</v>
      </c>
      <c r="C184" s="112"/>
      <c r="D184" s="111" t="s">
        <v>51</v>
      </c>
      <c r="E184" s="111" t="s">
        <v>51</v>
      </c>
      <c r="F184" s="83" t="s">
        <v>321</v>
      </c>
      <c r="G184" s="20"/>
      <c r="H184" s="20"/>
      <c r="I184" s="149">
        <v>300</v>
      </c>
      <c r="J184" s="21"/>
      <c r="K184" s="21"/>
      <c r="L184" s="126">
        <f t="shared" si="11"/>
        <v>300</v>
      </c>
      <c r="M184" s="14" t="s">
        <v>21</v>
      </c>
      <c r="N184" s="22"/>
      <c r="O184" s="127">
        <f t="shared" si="10"/>
        <v>0</v>
      </c>
      <c r="P184" s="128"/>
      <c r="Q184" s="128"/>
      <c r="R184" s="131"/>
    </row>
    <row r="185" spans="1:18" ht="19.5" customHeight="1">
      <c r="A185" s="111"/>
      <c r="B185" s="111"/>
      <c r="C185" s="112"/>
      <c r="D185" s="111"/>
      <c r="E185" s="111"/>
      <c r="F185" s="83"/>
      <c r="G185" s="20"/>
      <c r="H185" s="20"/>
      <c r="I185" s="149"/>
      <c r="J185" s="21"/>
      <c r="K185" s="21"/>
      <c r="L185" s="126"/>
      <c r="M185" s="14"/>
      <c r="N185" s="22"/>
      <c r="O185" s="127"/>
      <c r="P185" s="128"/>
      <c r="Q185" s="128"/>
      <c r="R185" s="131"/>
    </row>
    <row r="186" spans="1:18" ht="19.5" customHeight="1">
      <c r="A186" s="104" t="s">
        <v>0</v>
      </c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18"/>
      <c r="M186" s="105"/>
      <c r="N186" s="105"/>
      <c r="O186" s="105"/>
      <c r="P186" s="105"/>
      <c r="Q186" s="105"/>
      <c r="R186" s="105"/>
    </row>
    <row r="187" spans="1:18" ht="19.5" customHeight="1">
      <c r="A187" s="104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18"/>
      <c r="M187" s="105"/>
      <c r="N187" s="105"/>
      <c r="O187" s="105"/>
      <c r="P187" s="105"/>
      <c r="Q187" s="105"/>
      <c r="R187" s="105"/>
    </row>
    <row r="188" spans="1:18" ht="19.5" customHeight="1">
      <c r="A188" s="106" t="s">
        <v>1</v>
      </c>
      <c r="B188" s="3" t="s">
        <v>2</v>
      </c>
      <c r="C188" s="3" t="s">
        <v>3</v>
      </c>
      <c r="D188" s="3"/>
      <c r="E188" s="3"/>
      <c r="F188" s="3"/>
      <c r="G188" s="3"/>
      <c r="H188" s="107" t="s">
        <v>4</v>
      </c>
      <c r="I188" s="107" t="s">
        <v>5</v>
      </c>
      <c r="J188" s="107" t="s">
        <v>6</v>
      </c>
      <c r="K188" s="107" t="s">
        <v>7</v>
      </c>
      <c r="L188" s="119" t="s">
        <v>8</v>
      </c>
      <c r="M188" s="107" t="s">
        <v>9</v>
      </c>
      <c r="N188" s="120" t="s">
        <v>10</v>
      </c>
      <c r="O188" s="121" t="s">
        <v>11</v>
      </c>
      <c r="P188" s="122"/>
      <c r="Q188" s="122"/>
      <c r="R188" s="129"/>
    </row>
    <row r="189" spans="1:18" ht="30.75" customHeight="1">
      <c r="A189" s="106"/>
      <c r="B189" s="3"/>
      <c r="C189" s="108" t="s">
        <v>12</v>
      </c>
      <c r="D189" s="3" t="s">
        <v>13</v>
      </c>
      <c r="E189" s="3" t="s">
        <v>14</v>
      </c>
      <c r="F189" s="3" t="s">
        <v>15</v>
      </c>
      <c r="G189" s="109" t="s">
        <v>16</v>
      </c>
      <c r="H189" s="110"/>
      <c r="I189" s="110"/>
      <c r="J189" s="110"/>
      <c r="K189" s="110"/>
      <c r="L189" s="123"/>
      <c r="M189" s="110"/>
      <c r="N189" s="120"/>
      <c r="O189" s="124"/>
      <c r="P189" s="125"/>
      <c r="Q189" s="125"/>
      <c r="R189" s="130"/>
    </row>
    <row r="190" spans="1:18" ht="19.5" customHeight="1">
      <c r="A190" s="111">
        <v>150</v>
      </c>
      <c r="B190" s="111" t="s">
        <v>322</v>
      </c>
      <c r="C190" s="112"/>
      <c r="D190" s="111"/>
      <c r="E190" s="111" t="s">
        <v>323</v>
      </c>
      <c r="F190" s="83" t="s">
        <v>324</v>
      </c>
      <c r="G190" s="20"/>
      <c r="H190" s="20">
        <v>2</v>
      </c>
      <c r="I190" s="149"/>
      <c r="J190" s="21"/>
      <c r="K190" s="21"/>
      <c r="L190" s="126">
        <f>J190+I190+H190</f>
        <v>2</v>
      </c>
      <c r="M190" s="14" t="s">
        <v>21</v>
      </c>
      <c r="N190" s="22"/>
      <c r="O190" s="127">
        <f aca="true" t="shared" si="12" ref="O190:O197">L190*N190</f>
        <v>0</v>
      </c>
      <c r="P190" s="128"/>
      <c r="Q190" s="128"/>
      <c r="R190" s="131"/>
    </row>
    <row r="191" spans="1:18" ht="19.5" customHeight="1">
      <c r="A191" s="111">
        <v>151</v>
      </c>
      <c r="B191" s="111" t="s">
        <v>325</v>
      </c>
      <c r="C191" s="112"/>
      <c r="D191" s="111"/>
      <c r="E191" s="111" t="s">
        <v>51</v>
      </c>
      <c r="F191" s="83" t="s">
        <v>324</v>
      </c>
      <c r="G191" s="20"/>
      <c r="H191" s="20">
        <v>24</v>
      </c>
      <c r="I191" s="149"/>
      <c r="J191" s="21"/>
      <c r="K191" s="21"/>
      <c r="L191" s="126">
        <f>J191+I191+H191</f>
        <v>24</v>
      </c>
      <c r="M191" s="14" t="s">
        <v>21</v>
      </c>
      <c r="N191" s="22"/>
      <c r="O191" s="127">
        <f t="shared" si="12"/>
        <v>0</v>
      </c>
      <c r="P191" s="128"/>
      <c r="Q191" s="128"/>
      <c r="R191" s="131"/>
    </row>
    <row r="192" spans="1:18" ht="16.5" customHeight="1">
      <c r="A192" s="111">
        <v>152</v>
      </c>
      <c r="B192" s="111" t="s">
        <v>326</v>
      </c>
      <c r="C192" s="112" t="s">
        <v>327</v>
      </c>
      <c r="D192" s="111" t="s">
        <v>158</v>
      </c>
      <c r="E192" s="111" t="s">
        <v>269</v>
      </c>
      <c r="F192" s="83" t="s">
        <v>321</v>
      </c>
      <c r="G192" s="20"/>
      <c r="H192" s="20"/>
      <c r="I192" s="149">
        <v>300</v>
      </c>
      <c r="J192" s="21"/>
      <c r="K192" s="21"/>
      <c r="L192" s="126"/>
      <c r="M192" s="14" t="s">
        <v>21</v>
      </c>
      <c r="N192" s="22"/>
      <c r="O192" s="127">
        <f t="shared" si="12"/>
        <v>0</v>
      </c>
      <c r="P192" s="128"/>
      <c r="Q192" s="128"/>
      <c r="R192" s="131"/>
    </row>
    <row r="193" spans="1:18" ht="19.5" customHeight="1">
      <c r="A193" s="111">
        <v>153</v>
      </c>
      <c r="B193" s="111" t="s">
        <v>328</v>
      </c>
      <c r="C193" s="112" t="s">
        <v>153</v>
      </c>
      <c r="D193" s="111"/>
      <c r="E193" s="111" t="s">
        <v>97</v>
      </c>
      <c r="F193" s="83" t="s">
        <v>318</v>
      </c>
      <c r="G193" s="20"/>
      <c r="H193" s="20">
        <v>15</v>
      </c>
      <c r="I193" s="149">
        <v>15</v>
      </c>
      <c r="J193" s="21"/>
      <c r="K193" s="21"/>
      <c r="L193" s="126">
        <f>J193+I193+H193</f>
        <v>30</v>
      </c>
      <c r="M193" s="14" t="s">
        <v>21</v>
      </c>
      <c r="N193" s="22"/>
      <c r="O193" s="127">
        <f t="shared" si="12"/>
        <v>0</v>
      </c>
      <c r="P193" s="128"/>
      <c r="Q193" s="128"/>
      <c r="R193" s="131"/>
    </row>
    <row r="194" spans="1:18" ht="19.5" customHeight="1">
      <c r="A194" s="111">
        <v>154</v>
      </c>
      <c r="B194" s="111" t="s">
        <v>329</v>
      </c>
      <c r="C194" s="112" t="s">
        <v>23</v>
      </c>
      <c r="D194" s="111"/>
      <c r="E194" s="111" t="s">
        <v>274</v>
      </c>
      <c r="F194" s="83" t="s">
        <v>318</v>
      </c>
      <c r="G194" s="20"/>
      <c r="H194" s="20">
        <v>35</v>
      </c>
      <c r="I194" s="149">
        <v>30</v>
      </c>
      <c r="J194" s="21"/>
      <c r="K194" s="21"/>
      <c r="L194" s="126">
        <f>J194+I194+H194</f>
        <v>65</v>
      </c>
      <c r="M194" s="14" t="s">
        <v>21</v>
      </c>
      <c r="N194" s="22"/>
      <c r="O194" s="127">
        <f t="shared" si="12"/>
        <v>0</v>
      </c>
      <c r="P194" s="128"/>
      <c r="Q194" s="128"/>
      <c r="R194" s="131"/>
    </row>
    <row r="195" spans="1:18" ht="19.5" customHeight="1">
      <c r="A195" s="111">
        <v>155</v>
      </c>
      <c r="B195" s="111" t="s">
        <v>330</v>
      </c>
      <c r="C195" s="112" t="s">
        <v>271</v>
      </c>
      <c r="D195" s="111" t="s">
        <v>24</v>
      </c>
      <c r="E195" s="111" t="s">
        <v>51</v>
      </c>
      <c r="F195" s="83" t="s">
        <v>245</v>
      </c>
      <c r="G195" s="20"/>
      <c r="H195" s="20"/>
      <c r="I195" s="149">
        <v>300</v>
      </c>
      <c r="J195" s="21"/>
      <c r="K195" s="21"/>
      <c r="L195" s="126"/>
      <c r="M195" s="14" t="s">
        <v>21</v>
      </c>
      <c r="N195" s="22"/>
      <c r="O195" s="127">
        <f t="shared" si="12"/>
        <v>0</v>
      </c>
      <c r="P195" s="128"/>
      <c r="Q195" s="128"/>
      <c r="R195" s="131"/>
    </row>
    <row r="196" spans="1:18" ht="19.5" customHeight="1">
      <c r="A196" s="111">
        <v>156</v>
      </c>
      <c r="B196" s="111" t="s">
        <v>330</v>
      </c>
      <c r="C196" s="112" t="s">
        <v>174</v>
      </c>
      <c r="D196" s="111" t="s">
        <v>305</v>
      </c>
      <c r="E196" s="111" t="s">
        <v>52</v>
      </c>
      <c r="F196" s="83" t="s">
        <v>331</v>
      </c>
      <c r="G196" s="20"/>
      <c r="H196" s="20"/>
      <c r="I196" s="149"/>
      <c r="J196" s="21"/>
      <c r="K196" s="21">
        <f>63+568</f>
        <v>631</v>
      </c>
      <c r="L196" s="126"/>
      <c r="M196" s="14" t="s">
        <v>21</v>
      </c>
      <c r="N196" s="22"/>
      <c r="O196" s="127">
        <f t="shared" si="12"/>
        <v>0</v>
      </c>
      <c r="P196" s="128"/>
      <c r="Q196" s="128"/>
      <c r="R196" s="131"/>
    </row>
    <row r="197" spans="1:18" ht="19.5" customHeight="1">
      <c r="A197" s="111">
        <v>157</v>
      </c>
      <c r="B197" s="111" t="s">
        <v>332</v>
      </c>
      <c r="C197" s="112"/>
      <c r="D197" s="111"/>
      <c r="E197" s="111">
        <v>1.5</v>
      </c>
      <c r="F197" s="83" t="s">
        <v>324</v>
      </c>
      <c r="G197" s="20"/>
      <c r="H197" s="20">
        <v>144</v>
      </c>
      <c r="I197" s="149"/>
      <c r="J197" s="21"/>
      <c r="K197" s="21"/>
      <c r="L197" s="126">
        <f aca="true" t="shared" si="13" ref="L197:L203">J197+I197+H197</f>
        <v>144</v>
      </c>
      <c r="M197" s="14" t="s">
        <v>21</v>
      </c>
      <c r="N197" s="22"/>
      <c r="O197" s="127">
        <f t="shared" si="12"/>
        <v>0</v>
      </c>
      <c r="P197" s="128"/>
      <c r="Q197" s="128"/>
      <c r="R197" s="131"/>
    </row>
    <row r="198" spans="1:18" ht="19.5" customHeight="1">
      <c r="A198" s="111">
        <v>158</v>
      </c>
      <c r="B198" s="111" t="s">
        <v>333</v>
      </c>
      <c r="C198" s="112" t="s">
        <v>244</v>
      </c>
      <c r="D198" s="111" t="s">
        <v>157</v>
      </c>
      <c r="E198" s="111" t="s">
        <v>269</v>
      </c>
      <c r="F198" s="83" t="s">
        <v>334</v>
      </c>
      <c r="G198" s="20"/>
      <c r="H198" s="20"/>
      <c r="I198" s="149">
        <v>66</v>
      </c>
      <c r="J198" s="21"/>
      <c r="K198" s="21"/>
      <c r="L198" s="126"/>
      <c r="M198" s="14" t="s">
        <v>21</v>
      </c>
      <c r="N198" s="22"/>
      <c r="O198" s="127">
        <f aca="true" t="shared" si="14" ref="O198:O208">L198*N198</f>
        <v>0</v>
      </c>
      <c r="P198" s="128"/>
      <c r="Q198" s="128"/>
      <c r="R198" s="131"/>
    </row>
    <row r="199" spans="1:18" ht="19.5" customHeight="1">
      <c r="A199" s="111">
        <v>159</v>
      </c>
      <c r="B199" s="111" t="s">
        <v>333</v>
      </c>
      <c r="C199" s="112"/>
      <c r="D199" s="111" t="s">
        <v>19</v>
      </c>
      <c r="E199" s="111" t="s">
        <v>24</v>
      </c>
      <c r="F199" s="83" t="s">
        <v>335</v>
      </c>
      <c r="G199" s="20"/>
      <c r="H199" s="20">
        <v>79</v>
      </c>
      <c r="I199" s="149"/>
      <c r="J199" s="21"/>
      <c r="K199" s="21"/>
      <c r="L199" s="126">
        <f>J199+I199+H199</f>
        <v>79</v>
      </c>
      <c r="M199" s="14" t="s">
        <v>21</v>
      </c>
      <c r="N199" s="22"/>
      <c r="O199" s="127">
        <f t="shared" si="14"/>
        <v>0</v>
      </c>
      <c r="P199" s="128"/>
      <c r="Q199" s="128"/>
      <c r="R199" s="131"/>
    </row>
    <row r="200" spans="1:18" ht="19.5" customHeight="1">
      <c r="A200" s="111">
        <v>160</v>
      </c>
      <c r="B200" s="111" t="s">
        <v>336</v>
      </c>
      <c r="C200" s="114" t="s">
        <v>337</v>
      </c>
      <c r="D200" s="111" t="s">
        <v>24</v>
      </c>
      <c r="E200" s="111" t="s">
        <v>51</v>
      </c>
      <c r="F200" s="83" t="s">
        <v>338</v>
      </c>
      <c r="G200" s="20"/>
      <c r="H200" s="20"/>
      <c r="I200" s="149">
        <v>555</v>
      </c>
      <c r="J200" s="21"/>
      <c r="K200" s="21"/>
      <c r="L200" s="126"/>
      <c r="M200" s="14" t="s">
        <v>21</v>
      </c>
      <c r="N200" s="22"/>
      <c r="O200" s="127">
        <f t="shared" si="14"/>
        <v>0</v>
      </c>
      <c r="P200" s="128"/>
      <c r="Q200" s="128"/>
      <c r="R200" s="131"/>
    </row>
    <row r="201" spans="1:18" ht="19.5" customHeight="1">
      <c r="A201" s="111">
        <v>161</v>
      </c>
      <c r="B201" s="171" t="s">
        <v>339</v>
      </c>
      <c r="C201" s="114" t="s">
        <v>337</v>
      </c>
      <c r="D201" s="111">
        <v>5</v>
      </c>
      <c r="E201" s="111" t="s">
        <v>269</v>
      </c>
      <c r="F201" s="83" t="s">
        <v>338</v>
      </c>
      <c r="G201" s="20"/>
      <c r="H201" s="20"/>
      <c r="I201" s="149">
        <v>350</v>
      </c>
      <c r="J201" s="21"/>
      <c r="K201" s="21"/>
      <c r="L201" s="126"/>
      <c r="M201" s="14" t="s">
        <v>21</v>
      </c>
      <c r="N201" s="22"/>
      <c r="O201" s="127">
        <f t="shared" si="14"/>
        <v>0</v>
      </c>
      <c r="P201" s="128"/>
      <c r="Q201" s="128"/>
      <c r="R201" s="131"/>
    </row>
    <row r="202" spans="1:18" ht="19.5" customHeight="1">
      <c r="A202" s="111">
        <v>162</v>
      </c>
      <c r="B202" s="171" t="s">
        <v>340</v>
      </c>
      <c r="C202" s="114" t="s">
        <v>337</v>
      </c>
      <c r="D202" s="111" t="s">
        <v>24</v>
      </c>
      <c r="E202" s="111" t="s">
        <v>51</v>
      </c>
      <c r="F202" s="83" t="s">
        <v>338</v>
      </c>
      <c r="G202" s="20"/>
      <c r="H202" s="20"/>
      <c r="I202" s="149">
        <v>326</v>
      </c>
      <c r="J202" s="21"/>
      <c r="K202" s="21"/>
      <c r="L202" s="126"/>
      <c r="M202" s="14" t="s">
        <v>21</v>
      </c>
      <c r="N202" s="22"/>
      <c r="O202" s="127">
        <f t="shared" si="14"/>
        <v>0</v>
      </c>
      <c r="P202" s="128"/>
      <c r="Q202" s="128"/>
      <c r="R202" s="131"/>
    </row>
    <row r="203" spans="1:18" ht="19.5" customHeight="1">
      <c r="A203" s="111">
        <v>163</v>
      </c>
      <c r="B203" s="171" t="s">
        <v>341</v>
      </c>
      <c r="C203" s="114" t="s">
        <v>337</v>
      </c>
      <c r="D203" s="111" t="s">
        <v>24</v>
      </c>
      <c r="E203" s="111" t="s">
        <v>51</v>
      </c>
      <c r="F203" s="83" t="s">
        <v>338</v>
      </c>
      <c r="G203" s="20"/>
      <c r="H203" s="20"/>
      <c r="I203" s="149">
        <v>300</v>
      </c>
      <c r="J203" s="21"/>
      <c r="K203" s="21"/>
      <c r="L203" s="126"/>
      <c r="M203" s="14" t="s">
        <v>21</v>
      </c>
      <c r="N203" s="22"/>
      <c r="O203" s="127">
        <f t="shared" si="14"/>
        <v>0</v>
      </c>
      <c r="P203" s="128"/>
      <c r="Q203" s="128"/>
      <c r="R203" s="131"/>
    </row>
    <row r="204" spans="1:18" ht="19.5" customHeight="1">
      <c r="A204" s="111">
        <v>164</v>
      </c>
      <c r="B204" s="111" t="s">
        <v>342</v>
      </c>
      <c r="C204" s="112" t="s">
        <v>343</v>
      </c>
      <c r="D204" s="111"/>
      <c r="E204" s="111" t="s">
        <v>344</v>
      </c>
      <c r="F204" s="83" t="s">
        <v>318</v>
      </c>
      <c r="G204" s="20"/>
      <c r="H204" s="20">
        <v>21</v>
      </c>
      <c r="I204" s="149"/>
      <c r="J204" s="21"/>
      <c r="K204" s="21"/>
      <c r="L204" s="126">
        <f>J204+I204+H204</f>
        <v>21</v>
      </c>
      <c r="M204" s="14" t="s">
        <v>21</v>
      </c>
      <c r="N204" s="22"/>
      <c r="O204" s="127">
        <f t="shared" si="14"/>
        <v>0</v>
      </c>
      <c r="P204" s="128"/>
      <c r="Q204" s="128"/>
      <c r="R204" s="131"/>
    </row>
    <row r="205" spans="1:18" ht="19.5" customHeight="1">
      <c r="A205" s="111">
        <v>165</v>
      </c>
      <c r="B205" s="111" t="s">
        <v>345</v>
      </c>
      <c r="C205" s="112" t="s">
        <v>346</v>
      </c>
      <c r="D205" s="111"/>
      <c r="E205" s="111" t="s">
        <v>52</v>
      </c>
      <c r="F205" s="83" t="s">
        <v>318</v>
      </c>
      <c r="G205" s="20"/>
      <c r="H205" s="20">
        <v>5</v>
      </c>
      <c r="I205" s="149"/>
      <c r="J205" s="21"/>
      <c r="K205" s="21"/>
      <c r="L205" s="126">
        <f>J205+I205+H205</f>
        <v>5</v>
      </c>
      <c r="M205" s="14" t="s">
        <v>21</v>
      </c>
      <c r="N205" s="22"/>
      <c r="O205" s="127">
        <f t="shared" si="14"/>
        <v>0</v>
      </c>
      <c r="P205" s="128"/>
      <c r="Q205" s="128"/>
      <c r="R205" s="131"/>
    </row>
    <row r="206" spans="1:18" ht="19.5" customHeight="1">
      <c r="A206" s="111">
        <v>166</v>
      </c>
      <c r="B206" s="111" t="s">
        <v>347</v>
      </c>
      <c r="C206" s="112" t="s">
        <v>174</v>
      </c>
      <c r="D206" s="111" t="s">
        <v>305</v>
      </c>
      <c r="E206" s="111" t="s">
        <v>52</v>
      </c>
      <c r="F206" s="83" t="s">
        <v>240</v>
      </c>
      <c r="G206" s="20"/>
      <c r="H206" s="20"/>
      <c r="I206" s="149"/>
      <c r="J206" s="21"/>
      <c r="K206" s="21">
        <v>672</v>
      </c>
      <c r="L206" s="126"/>
      <c r="M206" s="14" t="s">
        <v>21</v>
      </c>
      <c r="N206" s="22"/>
      <c r="O206" s="127">
        <f t="shared" si="14"/>
        <v>0</v>
      </c>
      <c r="P206" s="128"/>
      <c r="Q206" s="128"/>
      <c r="R206" s="131"/>
    </row>
    <row r="207" spans="1:18" ht="19.5" customHeight="1">
      <c r="A207" s="111">
        <v>167</v>
      </c>
      <c r="B207" s="111" t="s">
        <v>348</v>
      </c>
      <c r="C207" s="112" t="s">
        <v>256</v>
      </c>
      <c r="D207" s="111"/>
      <c r="E207" s="111" t="s">
        <v>274</v>
      </c>
      <c r="F207" s="83" t="s">
        <v>349</v>
      </c>
      <c r="G207" s="20"/>
      <c r="H207" s="20">
        <v>94</v>
      </c>
      <c r="I207" s="149"/>
      <c r="J207" s="21"/>
      <c r="K207" s="21"/>
      <c r="L207" s="126">
        <f>J207+I207+H207</f>
        <v>94</v>
      </c>
      <c r="M207" s="14" t="s">
        <v>21</v>
      </c>
      <c r="N207" s="22"/>
      <c r="O207" s="127">
        <f t="shared" si="14"/>
        <v>0</v>
      </c>
      <c r="P207" s="128"/>
      <c r="Q207" s="128"/>
      <c r="R207" s="131"/>
    </row>
    <row r="208" spans="1:18" ht="19.5" customHeight="1">
      <c r="A208" s="111">
        <v>168</v>
      </c>
      <c r="B208" s="111" t="s">
        <v>350</v>
      </c>
      <c r="C208" s="112" t="s">
        <v>351</v>
      </c>
      <c r="D208" s="111"/>
      <c r="E208" s="111" t="s">
        <v>274</v>
      </c>
      <c r="F208" s="83" t="s">
        <v>261</v>
      </c>
      <c r="G208" s="20"/>
      <c r="H208" s="20">
        <v>32</v>
      </c>
      <c r="I208" s="21">
        <v>100</v>
      </c>
      <c r="J208" s="21"/>
      <c r="K208" s="21"/>
      <c r="L208" s="126">
        <f>J208+I208+H208</f>
        <v>132</v>
      </c>
      <c r="M208" s="14" t="s">
        <v>21</v>
      </c>
      <c r="N208" s="22"/>
      <c r="O208" s="127"/>
      <c r="P208" s="128"/>
      <c r="Q208" s="128"/>
      <c r="R208" s="131"/>
    </row>
    <row r="209" spans="1:18" ht="19.5" customHeight="1">
      <c r="A209" s="111">
        <v>169</v>
      </c>
      <c r="B209" s="111" t="s">
        <v>352</v>
      </c>
      <c r="C209" s="112" t="s">
        <v>346</v>
      </c>
      <c r="D209" s="111"/>
      <c r="E209" s="111" t="s">
        <v>353</v>
      </c>
      <c r="F209" s="83" t="s">
        <v>261</v>
      </c>
      <c r="G209" s="20"/>
      <c r="H209" s="20">
        <v>145</v>
      </c>
      <c r="I209" s="21">
        <v>500</v>
      </c>
      <c r="J209" s="21"/>
      <c r="K209" s="21"/>
      <c r="L209" s="126">
        <f>J209+I209+H209+246</f>
        <v>891</v>
      </c>
      <c r="M209" s="14" t="s">
        <v>21</v>
      </c>
      <c r="N209" s="22"/>
      <c r="O209" s="127"/>
      <c r="P209" s="128"/>
      <c r="Q209" s="128"/>
      <c r="R209" s="131"/>
    </row>
    <row r="210" spans="1:18" ht="19.5" customHeight="1">
      <c r="A210" s="111">
        <v>170</v>
      </c>
      <c r="B210" s="111" t="s">
        <v>354</v>
      </c>
      <c r="C210" s="112" t="s">
        <v>174</v>
      </c>
      <c r="D210" s="111" t="s">
        <v>305</v>
      </c>
      <c r="E210" s="111" t="s">
        <v>355</v>
      </c>
      <c r="F210" s="83" t="s">
        <v>261</v>
      </c>
      <c r="G210" s="20"/>
      <c r="H210" s="20"/>
      <c r="I210" s="21"/>
      <c r="J210" s="21"/>
      <c r="K210" s="21">
        <f>53+44+175</f>
        <v>272</v>
      </c>
      <c r="L210" s="126"/>
      <c r="M210" s="14"/>
      <c r="N210" s="22"/>
      <c r="O210" s="127"/>
      <c r="P210" s="128"/>
      <c r="Q210" s="128"/>
      <c r="R210" s="131"/>
    </row>
    <row r="211" spans="1:18" ht="19.5" customHeight="1">
      <c r="A211" s="111">
        <v>171</v>
      </c>
      <c r="B211" s="111" t="s">
        <v>356</v>
      </c>
      <c r="C211" s="112"/>
      <c r="D211" s="111" t="s">
        <v>257</v>
      </c>
      <c r="E211" s="111" t="s">
        <v>353</v>
      </c>
      <c r="F211" s="83" t="s">
        <v>335</v>
      </c>
      <c r="G211" s="20"/>
      <c r="H211" s="20">
        <v>1</v>
      </c>
      <c r="I211" s="21"/>
      <c r="J211" s="21"/>
      <c r="K211" s="21"/>
      <c r="L211" s="126">
        <f>J211+I211+H211</f>
        <v>1</v>
      </c>
      <c r="M211" s="14" t="s">
        <v>21</v>
      </c>
      <c r="N211" s="22"/>
      <c r="O211" s="127"/>
      <c r="P211" s="128"/>
      <c r="Q211" s="128"/>
      <c r="R211" s="131"/>
    </row>
    <row r="212" spans="1:18" ht="19.5" customHeight="1">
      <c r="A212" s="111">
        <v>172</v>
      </c>
      <c r="B212" s="11" t="s">
        <v>357</v>
      </c>
      <c r="C212" s="12"/>
      <c r="D212" s="11" t="s">
        <v>358</v>
      </c>
      <c r="E212" s="11" t="s">
        <v>359</v>
      </c>
      <c r="F212" s="13" t="s">
        <v>335</v>
      </c>
      <c r="G212" s="14"/>
      <c r="H212" s="20">
        <v>56</v>
      </c>
      <c r="I212" s="21"/>
      <c r="J212" s="21"/>
      <c r="K212" s="21"/>
      <c r="L212" s="126">
        <f>J212+I212+H212</f>
        <v>56</v>
      </c>
      <c r="M212" s="14" t="s">
        <v>21</v>
      </c>
      <c r="N212" s="22"/>
      <c r="O212" s="127"/>
      <c r="P212" s="128"/>
      <c r="Q212" s="128"/>
      <c r="R212" s="131"/>
    </row>
    <row r="213" spans="1:18" ht="24.75" customHeight="1">
      <c r="A213" s="111">
        <v>173</v>
      </c>
      <c r="B213" s="11" t="s">
        <v>360</v>
      </c>
      <c r="C213" s="12"/>
      <c r="D213" s="11" t="s">
        <v>359</v>
      </c>
      <c r="E213" s="11" t="s">
        <v>359</v>
      </c>
      <c r="F213" s="13" t="s">
        <v>335</v>
      </c>
      <c r="G213" s="14"/>
      <c r="H213" s="20">
        <v>34</v>
      </c>
      <c r="I213" s="21"/>
      <c r="J213" s="21"/>
      <c r="K213" s="21"/>
      <c r="L213" s="126">
        <f>J213+I213+H213</f>
        <v>34</v>
      </c>
      <c r="M213" s="14" t="s">
        <v>21</v>
      </c>
      <c r="N213" s="22"/>
      <c r="O213" s="127"/>
      <c r="P213" s="128"/>
      <c r="Q213" s="128"/>
      <c r="R213" s="131"/>
    </row>
    <row r="214" spans="1:18" ht="19.5" customHeight="1">
      <c r="A214" s="111">
        <v>174</v>
      </c>
      <c r="B214" s="11" t="s">
        <v>361</v>
      </c>
      <c r="C214" s="12" t="s">
        <v>174</v>
      </c>
      <c r="D214" s="11" t="s">
        <v>362</v>
      </c>
      <c r="E214" s="11" t="s">
        <v>359</v>
      </c>
      <c r="F214" s="13" t="s">
        <v>363</v>
      </c>
      <c r="G214" s="14"/>
      <c r="H214" s="20"/>
      <c r="I214" s="21">
        <v>180</v>
      </c>
      <c r="J214" s="21"/>
      <c r="K214" s="21"/>
      <c r="L214" s="126">
        <f>J214+I214+H214</f>
        <v>180</v>
      </c>
      <c r="M214" s="14" t="s">
        <v>21</v>
      </c>
      <c r="N214" s="22"/>
      <c r="O214" s="127"/>
      <c r="P214" s="128"/>
      <c r="Q214" s="128"/>
      <c r="R214" s="131"/>
    </row>
    <row r="215" spans="1:18" ht="19.5" customHeight="1">
      <c r="A215" s="111"/>
      <c r="B215" s="11"/>
      <c r="C215" s="12"/>
      <c r="D215" s="11"/>
      <c r="E215" s="11"/>
      <c r="F215" s="13"/>
      <c r="G215" s="14"/>
      <c r="H215" s="20"/>
      <c r="I215" s="21"/>
      <c r="J215" s="21"/>
      <c r="K215" s="21"/>
      <c r="L215" s="126"/>
      <c r="M215" s="14"/>
      <c r="N215" s="22"/>
      <c r="O215" s="127"/>
      <c r="P215" s="128"/>
      <c r="Q215" s="128"/>
      <c r="R215" s="131"/>
    </row>
    <row r="216" spans="1:18" ht="19.5" customHeight="1">
      <c r="A216" s="104" t="s">
        <v>0</v>
      </c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18"/>
      <c r="M216" s="105"/>
      <c r="N216" s="105"/>
      <c r="O216" s="105"/>
      <c r="P216" s="105"/>
      <c r="Q216" s="105"/>
      <c r="R216" s="105"/>
    </row>
    <row r="217" spans="1:18" ht="19.5" customHeight="1">
      <c r="A217" s="104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18"/>
      <c r="M217" s="105"/>
      <c r="N217" s="105"/>
      <c r="O217" s="105"/>
      <c r="P217" s="105"/>
      <c r="Q217" s="105"/>
      <c r="R217" s="105"/>
    </row>
    <row r="218" spans="1:18" ht="19.5" customHeight="1">
      <c r="A218" s="106" t="s">
        <v>1</v>
      </c>
      <c r="B218" s="3" t="s">
        <v>2</v>
      </c>
      <c r="C218" s="3" t="s">
        <v>3</v>
      </c>
      <c r="D218" s="3"/>
      <c r="E218" s="3"/>
      <c r="F218" s="3"/>
      <c r="G218" s="3"/>
      <c r="H218" s="107" t="s">
        <v>4</v>
      </c>
      <c r="I218" s="107" t="s">
        <v>5</v>
      </c>
      <c r="J218" s="107" t="s">
        <v>6</v>
      </c>
      <c r="K218" s="107" t="s">
        <v>7</v>
      </c>
      <c r="L218" s="119" t="s">
        <v>8</v>
      </c>
      <c r="M218" s="107" t="s">
        <v>9</v>
      </c>
      <c r="N218" s="120" t="s">
        <v>10</v>
      </c>
      <c r="O218" s="121" t="s">
        <v>11</v>
      </c>
      <c r="P218" s="122"/>
      <c r="Q218" s="122"/>
      <c r="R218" s="129"/>
    </row>
    <row r="219" spans="1:18" ht="19.5" customHeight="1">
      <c r="A219" s="106"/>
      <c r="B219" s="3"/>
      <c r="C219" s="108" t="s">
        <v>12</v>
      </c>
      <c r="D219" s="3" t="s">
        <v>13</v>
      </c>
      <c r="E219" s="3" t="s">
        <v>14</v>
      </c>
      <c r="F219" s="3" t="s">
        <v>15</v>
      </c>
      <c r="G219" s="109" t="s">
        <v>16</v>
      </c>
      <c r="H219" s="110"/>
      <c r="I219" s="110"/>
      <c r="J219" s="110"/>
      <c r="K219" s="110"/>
      <c r="L219" s="123"/>
      <c r="M219" s="110"/>
      <c r="N219" s="120"/>
      <c r="O219" s="124"/>
      <c r="P219" s="125"/>
      <c r="Q219" s="125"/>
      <c r="R219" s="130"/>
    </row>
    <row r="220" spans="1:18" ht="19.5" customHeight="1">
      <c r="A220" s="111">
        <v>175</v>
      </c>
      <c r="B220" s="11" t="s">
        <v>364</v>
      </c>
      <c r="C220" s="12" t="s">
        <v>301</v>
      </c>
      <c r="D220" s="11" t="s">
        <v>158</v>
      </c>
      <c r="E220" s="11" t="s">
        <v>158</v>
      </c>
      <c r="F220" s="83" t="s">
        <v>270</v>
      </c>
      <c r="G220" s="14"/>
      <c r="H220" s="20"/>
      <c r="I220" s="21">
        <v>300</v>
      </c>
      <c r="J220" s="21"/>
      <c r="K220" s="21"/>
      <c r="L220" s="126">
        <f>H220+I220+J220+K220</f>
        <v>300</v>
      </c>
      <c r="M220" s="14" t="s">
        <v>21</v>
      </c>
      <c r="N220" s="22"/>
      <c r="O220" s="127"/>
      <c r="P220" s="128"/>
      <c r="Q220" s="128"/>
      <c r="R220" s="131"/>
    </row>
    <row r="221" spans="1:18" ht="19.5" customHeight="1">
      <c r="A221" s="111">
        <v>176</v>
      </c>
      <c r="B221" s="11" t="s">
        <v>365</v>
      </c>
      <c r="C221" s="12" t="s">
        <v>301</v>
      </c>
      <c r="D221" s="11" t="s">
        <v>158</v>
      </c>
      <c r="E221" s="11" t="s">
        <v>51</v>
      </c>
      <c r="F221" s="83" t="s">
        <v>270</v>
      </c>
      <c r="G221" s="14"/>
      <c r="H221" s="20"/>
      <c r="I221" s="21">
        <v>300</v>
      </c>
      <c r="J221" s="21"/>
      <c r="K221" s="21"/>
      <c r="L221" s="126">
        <f aca="true" t="shared" si="15" ref="L221:L232">H221+I221+J221+K221</f>
        <v>300</v>
      </c>
      <c r="M221" s="14" t="s">
        <v>21</v>
      </c>
      <c r="N221" s="22"/>
      <c r="O221" s="127"/>
      <c r="P221" s="128"/>
      <c r="Q221" s="128"/>
      <c r="R221" s="131"/>
    </row>
    <row r="222" spans="1:18" ht="19.5" customHeight="1">
      <c r="A222" s="111">
        <v>177</v>
      </c>
      <c r="B222" s="11" t="s">
        <v>366</v>
      </c>
      <c r="C222" s="12" t="s">
        <v>301</v>
      </c>
      <c r="D222" s="11" t="s">
        <v>51</v>
      </c>
      <c r="E222" s="11" t="s">
        <v>51</v>
      </c>
      <c r="F222" s="83" t="s">
        <v>270</v>
      </c>
      <c r="G222" s="14"/>
      <c r="H222" s="20"/>
      <c r="I222" s="21">
        <v>300</v>
      </c>
      <c r="J222" s="21"/>
      <c r="K222" s="21"/>
      <c r="L222" s="126">
        <f t="shared" si="15"/>
        <v>300</v>
      </c>
      <c r="M222" s="14" t="s">
        <v>21</v>
      </c>
      <c r="N222" s="22"/>
      <c r="O222" s="127"/>
      <c r="P222" s="128"/>
      <c r="Q222" s="128"/>
      <c r="R222" s="131"/>
    </row>
    <row r="223" spans="1:18" ht="19.5" customHeight="1">
      <c r="A223" s="111">
        <v>178</v>
      </c>
      <c r="B223" s="11" t="s">
        <v>367</v>
      </c>
      <c r="C223" s="12" t="s">
        <v>301</v>
      </c>
      <c r="D223" s="11" t="s">
        <v>24</v>
      </c>
      <c r="E223" s="11" t="s">
        <v>51</v>
      </c>
      <c r="F223" s="83" t="s">
        <v>270</v>
      </c>
      <c r="G223" s="14"/>
      <c r="H223" s="20"/>
      <c r="I223" s="21">
        <v>300</v>
      </c>
      <c r="J223" s="21"/>
      <c r="K223" s="21"/>
      <c r="L223" s="126">
        <f t="shared" si="15"/>
        <v>300</v>
      </c>
      <c r="M223" s="14" t="s">
        <v>21</v>
      </c>
      <c r="N223" s="22"/>
      <c r="O223" s="127"/>
      <c r="P223" s="128"/>
      <c r="Q223" s="128"/>
      <c r="R223" s="131"/>
    </row>
    <row r="224" spans="1:18" ht="19.5" customHeight="1">
      <c r="A224" s="111">
        <v>179</v>
      </c>
      <c r="B224" s="11" t="s">
        <v>368</v>
      </c>
      <c r="C224" s="12" t="s">
        <v>301</v>
      </c>
      <c r="D224" s="11" t="s">
        <v>24</v>
      </c>
      <c r="E224" s="11" t="s">
        <v>51</v>
      </c>
      <c r="F224" s="83" t="s">
        <v>270</v>
      </c>
      <c r="G224" s="14"/>
      <c r="H224" s="20"/>
      <c r="I224" s="21">
        <v>300</v>
      </c>
      <c r="J224" s="21"/>
      <c r="K224" s="21"/>
      <c r="L224" s="126">
        <f t="shared" si="15"/>
        <v>300</v>
      </c>
      <c r="M224" s="14" t="s">
        <v>21</v>
      </c>
      <c r="N224" s="22"/>
      <c r="O224" s="127"/>
      <c r="P224" s="128"/>
      <c r="Q224" s="128"/>
      <c r="R224" s="131"/>
    </row>
    <row r="225" spans="1:18" ht="19.5" customHeight="1">
      <c r="A225" s="111">
        <v>180</v>
      </c>
      <c r="B225" s="11" t="s">
        <v>369</v>
      </c>
      <c r="C225" s="12" t="s">
        <v>244</v>
      </c>
      <c r="D225" s="11" t="s">
        <v>19</v>
      </c>
      <c r="E225" s="11" t="s">
        <v>24</v>
      </c>
      <c r="F225" s="83" t="s">
        <v>270</v>
      </c>
      <c r="G225" s="14"/>
      <c r="H225" s="20"/>
      <c r="I225" s="21">
        <v>300</v>
      </c>
      <c r="J225" s="21"/>
      <c r="K225" s="21"/>
      <c r="L225" s="126">
        <f t="shared" si="15"/>
        <v>300</v>
      </c>
      <c r="M225" s="14" t="s">
        <v>21</v>
      </c>
      <c r="N225" s="22"/>
      <c r="O225" s="127"/>
      <c r="P225" s="128"/>
      <c r="Q225" s="128"/>
      <c r="R225" s="131"/>
    </row>
    <row r="226" spans="1:18" ht="19.5" customHeight="1">
      <c r="A226" s="111">
        <v>181</v>
      </c>
      <c r="B226" s="11" t="s">
        <v>370</v>
      </c>
      <c r="C226" s="12" t="s">
        <v>244</v>
      </c>
      <c r="D226" s="11" t="s">
        <v>19</v>
      </c>
      <c r="E226" s="11" t="s">
        <v>24</v>
      </c>
      <c r="F226" s="83" t="s">
        <v>270</v>
      </c>
      <c r="G226" s="14"/>
      <c r="H226" s="20"/>
      <c r="I226" s="21">
        <v>300</v>
      </c>
      <c r="J226" s="21"/>
      <c r="K226" s="21"/>
      <c r="L226" s="126">
        <f t="shared" si="15"/>
        <v>300</v>
      </c>
      <c r="M226" s="14" t="s">
        <v>21</v>
      </c>
      <c r="N226" s="22"/>
      <c r="O226" s="127"/>
      <c r="P226" s="128"/>
      <c r="Q226" s="128"/>
      <c r="R226" s="131"/>
    </row>
    <row r="227" spans="1:18" ht="19.5" customHeight="1">
      <c r="A227" s="111">
        <v>182</v>
      </c>
      <c r="B227" s="11" t="s">
        <v>371</v>
      </c>
      <c r="C227" s="12" t="s">
        <v>134</v>
      </c>
      <c r="D227" s="11" t="s">
        <v>312</v>
      </c>
      <c r="E227" s="11" t="s">
        <v>372</v>
      </c>
      <c r="F227" s="83" t="s">
        <v>373</v>
      </c>
      <c r="G227" s="14"/>
      <c r="H227" s="20"/>
      <c r="I227" s="21"/>
      <c r="J227" s="21"/>
      <c r="K227" s="21">
        <v>42</v>
      </c>
      <c r="L227" s="126">
        <f t="shared" si="15"/>
        <v>42</v>
      </c>
      <c r="M227" s="14" t="s">
        <v>21</v>
      </c>
      <c r="N227" s="22"/>
      <c r="O227" s="127"/>
      <c r="P227" s="128"/>
      <c r="Q227" s="128"/>
      <c r="R227" s="131"/>
    </row>
    <row r="228" spans="1:18" ht="19.5" customHeight="1">
      <c r="A228" s="111">
        <v>183</v>
      </c>
      <c r="B228" s="11" t="s">
        <v>374</v>
      </c>
      <c r="C228" s="12" t="s">
        <v>244</v>
      </c>
      <c r="D228" s="11" t="s">
        <v>19</v>
      </c>
      <c r="E228" s="11" t="s">
        <v>24</v>
      </c>
      <c r="F228" s="83" t="s">
        <v>270</v>
      </c>
      <c r="G228" s="14"/>
      <c r="H228" s="20"/>
      <c r="I228" s="21">
        <v>300</v>
      </c>
      <c r="J228" s="21"/>
      <c r="K228" s="21"/>
      <c r="L228" s="126">
        <f t="shared" si="15"/>
        <v>300</v>
      </c>
      <c r="M228" s="14" t="s">
        <v>21</v>
      </c>
      <c r="N228" s="22"/>
      <c r="O228" s="127"/>
      <c r="P228" s="128"/>
      <c r="Q228" s="128"/>
      <c r="R228" s="131"/>
    </row>
    <row r="229" spans="1:18" ht="19.5" customHeight="1">
      <c r="A229" s="111">
        <v>184</v>
      </c>
      <c r="B229" s="11" t="s">
        <v>374</v>
      </c>
      <c r="C229" s="12" t="s">
        <v>134</v>
      </c>
      <c r="D229" s="11" t="s">
        <v>375</v>
      </c>
      <c r="E229" s="11" t="s">
        <v>372</v>
      </c>
      <c r="F229" s="83" t="s">
        <v>373</v>
      </c>
      <c r="G229" s="14"/>
      <c r="H229" s="20"/>
      <c r="I229" s="21"/>
      <c r="J229" s="21"/>
      <c r="K229" s="21">
        <v>138</v>
      </c>
      <c r="L229" s="126">
        <f t="shared" si="15"/>
        <v>138</v>
      </c>
      <c r="M229" s="14" t="s">
        <v>21</v>
      </c>
      <c r="N229" s="22"/>
      <c r="O229" s="127"/>
      <c r="P229" s="128"/>
      <c r="Q229" s="128"/>
      <c r="R229" s="131"/>
    </row>
    <row r="230" spans="1:18" ht="19.5" customHeight="1">
      <c r="A230" s="111">
        <v>185</v>
      </c>
      <c r="B230" s="11" t="s">
        <v>376</v>
      </c>
      <c r="C230" s="12" t="s">
        <v>213</v>
      </c>
      <c r="D230" s="11" t="s">
        <v>377</v>
      </c>
      <c r="E230" s="11" t="s">
        <v>378</v>
      </c>
      <c r="F230" s="83" t="s">
        <v>268</v>
      </c>
      <c r="G230" s="14"/>
      <c r="H230" s="20"/>
      <c r="I230" s="21"/>
      <c r="J230" s="21"/>
      <c r="K230" s="21">
        <f>240+128+790</f>
        <v>1158</v>
      </c>
      <c r="L230" s="126">
        <f t="shared" si="15"/>
        <v>1158</v>
      </c>
      <c r="M230" s="14" t="s">
        <v>21</v>
      </c>
      <c r="N230" s="22"/>
      <c r="O230" s="127"/>
      <c r="P230" s="128"/>
      <c r="Q230" s="128"/>
      <c r="R230" s="131"/>
    </row>
    <row r="231" spans="1:18" ht="19.5" customHeight="1">
      <c r="A231" s="111">
        <v>186</v>
      </c>
      <c r="B231" s="11" t="s">
        <v>379</v>
      </c>
      <c r="C231" s="12"/>
      <c r="D231" s="11"/>
      <c r="E231" s="11" t="s">
        <v>380</v>
      </c>
      <c r="F231" s="13"/>
      <c r="G231" s="14"/>
      <c r="H231" s="20"/>
      <c r="I231" s="21"/>
      <c r="J231" s="21"/>
      <c r="K231" s="21">
        <v>146</v>
      </c>
      <c r="L231" s="126">
        <f t="shared" si="15"/>
        <v>146</v>
      </c>
      <c r="M231" s="14" t="s">
        <v>21</v>
      </c>
      <c r="N231" s="22"/>
      <c r="O231" s="127"/>
      <c r="P231" s="128"/>
      <c r="Q231" s="128"/>
      <c r="R231" s="131"/>
    </row>
    <row r="232" spans="1:18" ht="19.5" customHeight="1">
      <c r="A232" s="111">
        <v>187</v>
      </c>
      <c r="B232" s="11" t="s">
        <v>381</v>
      </c>
      <c r="C232" s="12"/>
      <c r="D232" s="11" t="s">
        <v>24</v>
      </c>
      <c r="E232" s="11" t="s">
        <v>382</v>
      </c>
      <c r="F232" s="13" t="s">
        <v>383</v>
      </c>
      <c r="G232" s="14"/>
      <c r="H232" s="20"/>
      <c r="I232" s="21"/>
      <c r="J232" s="21"/>
      <c r="K232" s="21">
        <v>18</v>
      </c>
      <c r="L232" s="126">
        <f t="shared" si="15"/>
        <v>18</v>
      </c>
      <c r="M232" s="14" t="s">
        <v>21</v>
      </c>
      <c r="N232" s="22"/>
      <c r="O232" s="127"/>
      <c r="P232" s="128"/>
      <c r="Q232" s="128"/>
      <c r="R232" s="131"/>
    </row>
    <row r="233" spans="1:18" ht="19.5" customHeight="1">
      <c r="A233" s="30"/>
      <c r="B233" s="11"/>
      <c r="C233" s="12"/>
      <c r="D233" s="11"/>
      <c r="E233" s="11"/>
      <c r="F233" s="13"/>
      <c r="G233" s="14"/>
      <c r="H233" s="20"/>
      <c r="I233" s="21"/>
      <c r="J233" s="21"/>
      <c r="K233" s="21"/>
      <c r="L233" s="126"/>
      <c r="M233" s="14"/>
      <c r="N233" s="22"/>
      <c r="O233" s="127"/>
      <c r="P233" s="128"/>
      <c r="Q233" s="128"/>
      <c r="R233" s="131"/>
    </row>
    <row r="234" spans="1:18" ht="19.5" customHeight="1">
      <c r="A234" s="30"/>
      <c r="B234" s="11"/>
      <c r="C234" s="12"/>
      <c r="D234" s="11"/>
      <c r="E234" s="11"/>
      <c r="F234" s="13"/>
      <c r="G234" s="14"/>
      <c r="H234" s="20"/>
      <c r="I234" s="21"/>
      <c r="J234" s="21"/>
      <c r="K234" s="21"/>
      <c r="L234" s="126"/>
      <c r="M234" s="14"/>
      <c r="N234" s="22"/>
      <c r="O234" s="127"/>
      <c r="P234" s="128"/>
      <c r="Q234" s="128"/>
      <c r="R234" s="131"/>
    </row>
    <row r="235" spans="1:18" ht="19.5" customHeight="1">
      <c r="A235" s="30"/>
      <c r="B235" s="11"/>
      <c r="C235" s="12"/>
      <c r="D235" s="11"/>
      <c r="E235" s="11"/>
      <c r="F235" s="13"/>
      <c r="G235" s="14"/>
      <c r="H235" s="20"/>
      <c r="I235" s="21"/>
      <c r="J235" s="21"/>
      <c r="K235" s="21"/>
      <c r="L235" s="126"/>
      <c r="M235" s="14"/>
      <c r="N235" s="22"/>
      <c r="O235" s="127"/>
      <c r="P235" s="128"/>
      <c r="Q235" s="128"/>
      <c r="R235" s="131"/>
    </row>
    <row r="236" spans="1:18" ht="19.5" customHeight="1">
      <c r="A236" s="30"/>
      <c r="B236" s="11"/>
      <c r="C236" s="12"/>
      <c r="D236" s="11"/>
      <c r="E236" s="11"/>
      <c r="F236" s="13"/>
      <c r="G236" s="14"/>
      <c r="H236" s="20"/>
      <c r="I236" s="21"/>
      <c r="J236" s="21"/>
      <c r="K236" s="21"/>
      <c r="L236" s="126"/>
      <c r="M236" s="14"/>
      <c r="N236" s="22"/>
      <c r="O236" s="127"/>
      <c r="P236" s="128"/>
      <c r="Q236" s="128"/>
      <c r="R236" s="131"/>
    </row>
    <row r="237" spans="1:18" ht="19.5" customHeight="1">
      <c r="A237" s="63"/>
      <c r="B237" s="172"/>
      <c r="C237" s="173"/>
      <c r="D237" s="172"/>
      <c r="E237" s="172"/>
      <c r="F237" s="174"/>
      <c r="G237" s="164"/>
      <c r="H237" s="175"/>
      <c r="I237" s="177"/>
      <c r="J237" s="177"/>
      <c r="K237" s="177"/>
      <c r="L237" s="178"/>
      <c r="M237" s="164"/>
      <c r="N237" s="179"/>
      <c r="O237" s="164"/>
      <c r="P237" s="164"/>
      <c r="Q237" s="164"/>
      <c r="R237" s="164"/>
    </row>
    <row r="238" spans="1:18" ht="19.5" customHeight="1">
      <c r="A238" s="63"/>
      <c r="B238" s="172"/>
      <c r="C238" s="173"/>
      <c r="D238" s="172"/>
      <c r="E238" s="172"/>
      <c r="F238" s="174"/>
      <c r="G238" s="164"/>
      <c r="H238" s="175"/>
      <c r="I238" s="177"/>
      <c r="J238" s="177"/>
      <c r="K238" s="177"/>
      <c r="L238" s="178"/>
      <c r="M238" s="164"/>
      <c r="N238" s="179"/>
      <c r="O238" s="164"/>
      <c r="P238" s="164"/>
      <c r="Q238" s="164"/>
      <c r="R238" s="164"/>
    </row>
    <row r="239" spans="1:18" ht="19.5" customHeight="1">
      <c r="A239" s="63"/>
      <c r="B239" s="172"/>
      <c r="C239" s="173"/>
      <c r="D239" s="172"/>
      <c r="E239" s="172"/>
      <c r="F239" s="174"/>
      <c r="G239" s="164"/>
      <c r="H239" s="175"/>
      <c r="I239" s="177"/>
      <c r="J239" s="177"/>
      <c r="K239" s="177"/>
      <c r="L239" s="178"/>
      <c r="M239" s="164"/>
      <c r="N239" s="179"/>
      <c r="O239" s="164"/>
      <c r="P239" s="164"/>
      <c r="Q239" s="164"/>
      <c r="R239" s="164"/>
    </row>
    <row r="240" spans="1:18" ht="19.5" customHeight="1">
      <c r="A240" s="63"/>
      <c r="B240" s="172"/>
      <c r="C240" s="173"/>
      <c r="D240" s="172"/>
      <c r="E240" s="172"/>
      <c r="F240" s="174"/>
      <c r="G240" s="164"/>
      <c r="H240" s="175"/>
      <c r="I240" s="177"/>
      <c r="J240" s="177"/>
      <c r="K240" s="177"/>
      <c r="L240" s="178"/>
      <c r="M240" s="164"/>
      <c r="N240" s="179"/>
      <c r="O240" s="164"/>
      <c r="P240" s="164"/>
      <c r="Q240" s="164"/>
      <c r="R240" s="164"/>
    </row>
    <row r="241" spans="1:18" ht="19.5" customHeight="1">
      <c r="A241" s="63"/>
      <c r="B241" s="172"/>
      <c r="C241" s="173"/>
      <c r="D241" s="172"/>
      <c r="E241" s="172"/>
      <c r="F241" s="174"/>
      <c r="G241" s="164"/>
      <c r="H241" s="175"/>
      <c r="I241" s="177"/>
      <c r="J241" s="177"/>
      <c r="K241" s="177"/>
      <c r="L241" s="178"/>
      <c r="M241" s="164"/>
      <c r="N241" s="179"/>
      <c r="O241" s="164"/>
      <c r="P241" s="164"/>
      <c r="Q241" s="164"/>
      <c r="R241" s="164"/>
    </row>
    <row r="242" spans="1:18" ht="19.5" customHeight="1">
      <c r="A242" s="63"/>
      <c r="B242" s="172"/>
      <c r="C242" s="173"/>
      <c r="D242" s="172"/>
      <c r="E242" s="172"/>
      <c r="F242" s="174"/>
      <c r="G242" s="164"/>
      <c r="H242" s="175"/>
      <c r="I242" s="177"/>
      <c r="J242" s="177"/>
      <c r="K242" s="177"/>
      <c r="L242" s="178"/>
      <c r="M242" s="164"/>
      <c r="N242" s="179"/>
      <c r="O242" s="164"/>
      <c r="P242" s="164"/>
      <c r="Q242" s="164"/>
      <c r="R242" s="164"/>
    </row>
    <row r="243" spans="1:18" ht="19.5" customHeight="1">
      <c r="A243" s="63"/>
      <c r="B243" s="172"/>
      <c r="C243" s="173"/>
      <c r="D243" s="172"/>
      <c r="E243" s="172"/>
      <c r="F243" s="174"/>
      <c r="G243" s="164"/>
      <c r="H243" s="175"/>
      <c r="I243" s="177"/>
      <c r="J243" s="177"/>
      <c r="K243" s="177"/>
      <c r="L243" s="178"/>
      <c r="M243" s="164"/>
      <c r="N243" s="179"/>
      <c r="O243" s="164"/>
      <c r="P243" s="164"/>
      <c r="Q243" s="164"/>
      <c r="R243" s="164"/>
    </row>
    <row r="244" spans="1:18" ht="19.5" customHeight="1">
      <c r="A244" s="63"/>
      <c r="B244" s="172"/>
      <c r="C244" s="173"/>
      <c r="D244" s="172"/>
      <c r="E244" s="172"/>
      <c r="F244" s="174"/>
      <c r="G244" s="164"/>
      <c r="H244" s="175"/>
      <c r="I244" s="177"/>
      <c r="J244" s="177"/>
      <c r="K244" s="177"/>
      <c r="L244" s="178"/>
      <c r="M244" s="164"/>
      <c r="N244" s="179"/>
      <c r="O244" s="164"/>
      <c r="P244" s="164"/>
      <c r="Q244" s="164"/>
      <c r="R244" s="164"/>
    </row>
    <row r="245" spans="1:18" ht="19.5" customHeight="1">
      <c r="A245" s="63"/>
      <c r="B245" s="172"/>
      <c r="C245" s="173"/>
      <c r="D245" s="172"/>
      <c r="E245" s="172"/>
      <c r="F245" s="174"/>
      <c r="G245" s="164"/>
      <c r="H245" s="175"/>
      <c r="I245" s="177"/>
      <c r="J245" s="177"/>
      <c r="K245" s="177"/>
      <c r="L245" s="178"/>
      <c r="M245" s="164"/>
      <c r="N245" s="179"/>
      <c r="O245" s="164"/>
      <c r="P245" s="164"/>
      <c r="Q245" s="164"/>
      <c r="R245" s="164"/>
    </row>
    <row r="246" spans="1:18" ht="19.5" customHeight="1">
      <c r="A246" s="104" t="s">
        <v>384</v>
      </c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18"/>
      <c r="M246" s="105"/>
      <c r="N246" s="105"/>
      <c r="O246" s="105"/>
      <c r="P246" s="105"/>
      <c r="Q246" s="105"/>
      <c r="R246" s="105"/>
    </row>
    <row r="247" spans="1:18" ht="19.5" customHeight="1">
      <c r="A247" s="104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18"/>
      <c r="M247" s="105"/>
      <c r="N247" s="105"/>
      <c r="O247" s="105"/>
      <c r="P247" s="105"/>
      <c r="Q247" s="105"/>
      <c r="R247" s="105"/>
    </row>
    <row r="248" spans="1:18" ht="19.5" customHeight="1">
      <c r="A248" s="104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18"/>
      <c r="M248" s="105"/>
      <c r="N248" s="105"/>
      <c r="O248" s="105"/>
      <c r="P248" s="105"/>
      <c r="Q248" s="105"/>
      <c r="R248" s="105"/>
    </row>
    <row r="249" spans="1:18" ht="19.5" customHeight="1">
      <c r="A249" s="106" t="s">
        <v>1</v>
      </c>
      <c r="B249" s="3" t="s">
        <v>2</v>
      </c>
      <c r="C249" s="3" t="s">
        <v>3</v>
      </c>
      <c r="D249" s="3"/>
      <c r="E249" s="3"/>
      <c r="F249" s="3"/>
      <c r="G249" s="3"/>
      <c r="H249" s="107" t="s">
        <v>4</v>
      </c>
      <c r="I249" s="107" t="s">
        <v>5</v>
      </c>
      <c r="J249" s="107" t="s">
        <v>6</v>
      </c>
      <c r="K249" s="107" t="s">
        <v>7</v>
      </c>
      <c r="L249" s="119" t="s">
        <v>8</v>
      </c>
      <c r="M249" s="107" t="s">
        <v>9</v>
      </c>
      <c r="N249" s="120" t="s">
        <v>10</v>
      </c>
      <c r="O249" s="121" t="s">
        <v>11</v>
      </c>
      <c r="P249" s="122"/>
      <c r="Q249" s="122"/>
      <c r="R249" s="129"/>
    </row>
    <row r="250" spans="1:18" ht="30" customHeight="1">
      <c r="A250" s="106"/>
      <c r="B250" s="3"/>
      <c r="C250" s="108" t="s">
        <v>12</v>
      </c>
      <c r="D250" s="3" t="s">
        <v>385</v>
      </c>
      <c r="E250" s="3" t="s">
        <v>386</v>
      </c>
      <c r="F250" s="3" t="s">
        <v>15</v>
      </c>
      <c r="G250" s="109" t="s">
        <v>16</v>
      </c>
      <c r="H250" s="110"/>
      <c r="I250" s="110"/>
      <c r="J250" s="110"/>
      <c r="K250" s="110"/>
      <c r="L250" s="123"/>
      <c r="M250" s="110"/>
      <c r="N250" s="120"/>
      <c r="O250" s="124"/>
      <c r="P250" s="125"/>
      <c r="Q250" s="125"/>
      <c r="R250" s="130"/>
    </row>
    <row r="251" spans="1:18" ht="19.5" customHeight="1">
      <c r="A251" s="20">
        <v>1</v>
      </c>
      <c r="B251" s="30" t="s">
        <v>387</v>
      </c>
      <c r="C251" s="112"/>
      <c r="D251" s="30" t="s">
        <v>388</v>
      </c>
      <c r="E251" s="20" t="s">
        <v>389</v>
      </c>
      <c r="F251" s="20" t="s">
        <v>390</v>
      </c>
      <c r="G251" s="30" t="s">
        <v>391</v>
      </c>
      <c r="H251" s="176">
        <v>4</v>
      </c>
      <c r="I251" s="149"/>
      <c r="J251" s="149"/>
      <c r="K251" s="149"/>
      <c r="L251" s="126">
        <f aca="true" t="shared" si="16" ref="L251:L266">J251+I251+H251</f>
        <v>4</v>
      </c>
      <c r="M251" s="176" t="s">
        <v>21</v>
      </c>
      <c r="N251" s="22"/>
      <c r="O251" s="127">
        <f>L251*N251</f>
        <v>0</v>
      </c>
      <c r="P251" s="128"/>
      <c r="Q251" s="128"/>
      <c r="R251" s="131"/>
    </row>
    <row r="252" spans="1:18" ht="19.5" customHeight="1">
      <c r="A252" s="20">
        <v>2</v>
      </c>
      <c r="B252" s="30" t="s">
        <v>392</v>
      </c>
      <c r="C252" s="112"/>
      <c r="D252" s="30" t="s">
        <v>393</v>
      </c>
      <c r="E252" s="20" t="s">
        <v>394</v>
      </c>
      <c r="F252" s="20" t="s">
        <v>395</v>
      </c>
      <c r="G252" s="30" t="s">
        <v>391</v>
      </c>
      <c r="H252" s="176">
        <v>30</v>
      </c>
      <c r="I252" s="149"/>
      <c r="J252" s="149"/>
      <c r="K252" s="149"/>
      <c r="L252" s="126">
        <f t="shared" si="16"/>
        <v>30</v>
      </c>
      <c r="M252" s="176" t="s">
        <v>21</v>
      </c>
      <c r="N252" s="22"/>
      <c r="O252" s="127">
        <f aca="true" t="shared" si="17" ref="O252:O266">L252*N252</f>
        <v>0</v>
      </c>
      <c r="P252" s="128"/>
      <c r="Q252" s="128"/>
      <c r="R252" s="131"/>
    </row>
    <row r="253" spans="1:18" ht="19.5" customHeight="1">
      <c r="A253" s="30">
        <v>3</v>
      </c>
      <c r="B253" s="30" t="s">
        <v>396</v>
      </c>
      <c r="C253" s="112"/>
      <c r="D253" s="30" t="s">
        <v>393</v>
      </c>
      <c r="E253" s="20" t="s">
        <v>394</v>
      </c>
      <c r="F253" s="20" t="s">
        <v>395</v>
      </c>
      <c r="G253" s="30" t="s">
        <v>391</v>
      </c>
      <c r="H253" s="176">
        <v>17</v>
      </c>
      <c r="I253" s="149"/>
      <c r="J253" s="149"/>
      <c r="K253" s="149"/>
      <c r="L253" s="126">
        <f t="shared" si="16"/>
        <v>17</v>
      </c>
      <c r="M253" s="176" t="s">
        <v>21</v>
      </c>
      <c r="N253" s="22"/>
      <c r="O253" s="127">
        <f t="shared" si="17"/>
        <v>0</v>
      </c>
      <c r="P253" s="128"/>
      <c r="Q253" s="128"/>
      <c r="R253" s="131"/>
    </row>
    <row r="254" spans="1:18" ht="19.5" customHeight="1">
      <c r="A254" s="30">
        <v>4</v>
      </c>
      <c r="B254" s="30" t="s">
        <v>397</v>
      </c>
      <c r="C254" s="30"/>
      <c r="D254" s="30" t="s">
        <v>398</v>
      </c>
      <c r="E254" s="20" t="s">
        <v>399</v>
      </c>
      <c r="F254" s="20" t="s">
        <v>400</v>
      </c>
      <c r="G254" s="30" t="s">
        <v>391</v>
      </c>
      <c r="H254" s="176">
        <v>5</v>
      </c>
      <c r="I254" s="149"/>
      <c r="J254" s="149"/>
      <c r="K254" s="149"/>
      <c r="L254" s="126">
        <f t="shared" si="16"/>
        <v>5</v>
      </c>
      <c r="M254" s="176" t="s">
        <v>21</v>
      </c>
      <c r="N254" s="22"/>
      <c r="O254" s="127">
        <f t="shared" si="17"/>
        <v>0</v>
      </c>
      <c r="P254" s="128"/>
      <c r="Q254" s="128"/>
      <c r="R254" s="131"/>
    </row>
    <row r="255" spans="1:18" ht="19.5" customHeight="1">
      <c r="A255" s="30">
        <v>5</v>
      </c>
      <c r="B255" s="30" t="s">
        <v>401</v>
      </c>
      <c r="C255" s="30"/>
      <c r="D255" s="30" t="s">
        <v>389</v>
      </c>
      <c r="E255" s="20" t="s">
        <v>402</v>
      </c>
      <c r="F255" s="20" t="s">
        <v>400</v>
      </c>
      <c r="G255" s="30" t="s">
        <v>391</v>
      </c>
      <c r="H255" s="176">
        <v>4</v>
      </c>
      <c r="I255" s="149"/>
      <c r="J255" s="149"/>
      <c r="K255" s="149"/>
      <c r="L255" s="126">
        <f t="shared" si="16"/>
        <v>4</v>
      </c>
      <c r="M255" s="176" t="s">
        <v>21</v>
      </c>
      <c r="N255" s="22"/>
      <c r="O255" s="127">
        <f t="shared" si="17"/>
        <v>0</v>
      </c>
      <c r="P255" s="128"/>
      <c r="Q255" s="128"/>
      <c r="R255" s="131"/>
    </row>
    <row r="256" spans="1:18" ht="19.5" customHeight="1">
      <c r="A256" s="30">
        <v>6</v>
      </c>
      <c r="B256" s="30" t="s">
        <v>403</v>
      </c>
      <c r="C256" s="30"/>
      <c r="D256" s="30" t="s">
        <v>389</v>
      </c>
      <c r="E256" s="20" t="s">
        <v>399</v>
      </c>
      <c r="F256" s="20" t="s">
        <v>404</v>
      </c>
      <c r="G256" s="30" t="s">
        <v>391</v>
      </c>
      <c r="H256" s="176">
        <v>17</v>
      </c>
      <c r="I256" s="149"/>
      <c r="J256" s="149"/>
      <c r="K256" s="149"/>
      <c r="L256" s="126">
        <f t="shared" si="16"/>
        <v>17</v>
      </c>
      <c r="M256" s="176" t="s">
        <v>21</v>
      </c>
      <c r="N256" s="22"/>
      <c r="O256" s="127">
        <f t="shared" si="17"/>
        <v>0</v>
      </c>
      <c r="P256" s="128"/>
      <c r="Q256" s="128"/>
      <c r="R256" s="131"/>
    </row>
    <row r="257" spans="1:18" ht="19.5" customHeight="1">
      <c r="A257" s="30">
        <v>7</v>
      </c>
      <c r="B257" s="111" t="s">
        <v>405</v>
      </c>
      <c r="C257" s="112" t="s">
        <v>406</v>
      </c>
      <c r="D257" s="111"/>
      <c r="E257" s="111" t="s">
        <v>407</v>
      </c>
      <c r="F257" s="83" t="s">
        <v>408</v>
      </c>
      <c r="G257" s="30" t="s">
        <v>391</v>
      </c>
      <c r="H257" s="20">
        <v>55</v>
      </c>
      <c r="I257" s="149"/>
      <c r="J257" s="149"/>
      <c r="K257" s="149"/>
      <c r="L257" s="126">
        <f t="shared" si="16"/>
        <v>55</v>
      </c>
      <c r="M257" s="20" t="s">
        <v>21</v>
      </c>
      <c r="N257" s="22"/>
      <c r="O257" s="127">
        <f t="shared" si="17"/>
        <v>0</v>
      </c>
      <c r="P257" s="128"/>
      <c r="Q257" s="128"/>
      <c r="R257" s="131"/>
    </row>
    <row r="258" spans="1:18" ht="24" customHeight="1">
      <c r="A258" s="30">
        <v>8</v>
      </c>
      <c r="B258" s="111" t="s">
        <v>409</v>
      </c>
      <c r="C258" s="180" t="s">
        <v>410</v>
      </c>
      <c r="D258" s="111">
        <v>1400</v>
      </c>
      <c r="E258" s="111" t="s">
        <v>411</v>
      </c>
      <c r="F258" s="83" t="s">
        <v>412</v>
      </c>
      <c r="G258" s="20" t="s">
        <v>391</v>
      </c>
      <c r="H258" s="20">
        <v>9</v>
      </c>
      <c r="I258" s="149"/>
      <c r="J258" s="149"/>
      <c r="K258" s="149"/>
      <c r="L258" s="126">
        <f t="shared" si="16"/>
        <v>9</v>
      </c>
      <c r="M258" s="20" t="s">
        <v>21</v>
      </c>
      <c r="N258" s="22"/>
      <c r="O258" s="127">
        <f t="shared" si="17"/>
        <v>0</v>
      </c>
      <c r="P258" s="128"/>
      <c r="Q258" s="128"/>
      <c r="R258" s="131"/>
    </row>
    <row r="259" spans="1:18" ht="24" customHeight="1">
      <c r="A259" s="30">
        <v>9</v>
      </c>
      <c r="B259" s="111" t="s">
        <v>247</v>
      </c>
      <c r="C259" s="180" t="s">
        <v>413</v>
      </c>
      <c r="D259" s="111" t="s">
        <v>414</v>
      </c>
      <c r="E259" s="111" t="s">
        <v>415</v>
      </c>
      <c r="F259" s="111" t="s">
        <v>416</v>
      </c>
      <c r="G259" s="20" t="s">
        <v>391</v>
      </c>
      <c r="H259" s="20">
        <v>31</v>
      </c>
      <c r="I259" s="149"/>
      <c r="J259" s="149"/>
      <c r="K259" s="149"/>
      <c r="L259" s="126">
        <f t="shared" si="16"/>
        <v>31</v>
      </c>
      <c r="M259" s="20" t="s">
        <v>21</v>
      </c>
      <c r="N259" s="22"/>
      <c r="O259" s="127">
        <f t="shared" si="17"/>
        <v>0</v>
      </c>
      <c r="P259" s="128"/>
      <c r="Q259" s="128"/>
      <c r="R259" s="131"/>
    </row>
    <row r="260" spans="1:18" ht="21.75" customHeight="1">
      <c r="A260" s="30">
        <v>10</v>
      </c>
      <c r="B260" s="111" t="s">
        <v>417</v>
      </c>
      <c r="C260" s="112" t="s">
        <v>418</v>
      </c>
      <c r="D260" s="111" t="s">
        <v>419</v>
      </c>
      <c r="E260" s="111" t="s">
        <v>411</v>
      </c>
      <c r="F260" s="83" t="s">
        <v>146</v>
      </c>
      <c r="G260" s="20" t="s">
        <v>391</v>
      </c>
      <c r="H260" s="20">
        <v>19</v>
      </c>
      <c r="I260" s="149"/>
      <c r="J260" s="149"/>
      <c r="K260" s="149"/>
      <c r="L260" s="126">
        <f t="shared" si="16"/>
        <v>19</v>
      </c>
      <c r="M260" s="20" t="s">
        <v>21</v>
      </c>
      <c r="N260" s="22"/>
      <c r="O260" s="127">
        <f t="shared" si="17"/>
        <v>0</v>
      </c>
      <c r="P260" s="128"/>
      <c r="Q260" s="128"/>
      <c r="R260" s="131"/>
    </row>
    <row r="261" spans="1:18" ht="24" customHeight="1">
      <c r="A261" s="30">
        <v>11</v>
      </c>
      <c r="B261" s="20" t="s">
        <v>420</v>
      </c>
      <c r="C261" s="180" t="s">
        <v>421</v>
      </c>
      <c r="D261" s="20">
        <v>1000</v>
      </c>
      <c r="E261" s="111" t="s">
        <v>411</v>
      </c>
      <c r="F261" s="181" t="s">
        <v>422</v>
      </c>
      <c r="G261" s="20" t="s">
        <v>391</v>
      </c>
      <c r="H261" s="20">
        <v>19</v>
      </c>
      <c r="I261" s="149"/>
      <c r="J261" s="149"/>
      <c r="K261" s="149"/>
      <c r="L261" s="126">
        <f t="shared" si="16"/>
        <v>19</v>
      </c>
      <c r="M261" s="20" t="s">
        <v>21</v>
      </c>
      <c r="N261" s="22"/>
      <c r="O261" s="127">
        <f t="shared" si="17"/>
        <v>0</v>
      </c>
      <c r="P261" s="128"/>
      <c r="Q261" s="128"/>
      <c r="R261" s="131"/>
    </row>
    <row r="262" spans="1:18" ht="24" customHeight="1">
      <c r="A262" s="30">
        <v>13</v>
      </c>
      <c r="B262" s="111" t="s">
        <v>423</v>
      </c>
      <c r="C262" s="112" t="s">
        <v>418</v>
      </c>
      <c r="D262" s="111"/>
      <c r="E262" s="111" t="s">
        <v>411</v>
      </c>
      <c r="F262" s="83" t="s">
        <v>424</v>
      </c>
      <c r="G262" s="20" t="s">
        <v>391</v>
      </c>
      <c r="H262" s="20">
        <v>26</v>
      </c>
      <c r="I262" s="149"/>
      <c r="J262" s="149"/>
      <c r="K262" s="149"/>
      <c r="L262" s="126">
        <f t="shared" si="16"/>
        <v>26</v>
      </c>
      <c r="M262" s="20" t="s">
        <v>21</v>
      </c>
      <c r="N262" s="22"/>
      <c r="O262" s="127">
        <f t="shared" si="17"/>
        <v>0</v>
      </c>
      <c r="P262" s="128"/>
      <c r="Q262" s="128"/>
      <c r="R262" s="131"/>
    </row>
    <row r="263" spans="1:18" ht="24" customHeight="1">
      <c r="A263" s="30">
        <v>14</v>
      </c>
      <c r="B263" s="111" t="s">
        <v>266</v>
      </c>
      <c r="C263" s="180" t="s">
        <v>421</v>
      </c>
      <c r="D263" s="111" t="s">
        <v>425</v>
      </c>
      <c r="E263" s="111" t="s">
        <v>426</v>
      </c>
      <c r="F263" s="111" t="s">
        <v>427</v>
      </c>
      <c r="G263" s="20" t="s">
        <v>391</v>
      </c>
      <c r="H263" s="20">
        <v>45</v>
      </c>
      <c r="I263" s="149"/>
      <c r="J263" s="149"/>
      <c r="K263" s="149"/>
      <c r="L263" s="126">
        <f t="shared" si="16"/>
        <v>45</v>
      </c>
      <c r="M263" s="20" t="s">
        <v>21</v>
      </c>
      <c r="N263" s="22"/>
      <c r="O263" s="127">
        <f t="shared" si="17"/>
        <v>0</v>
      </c>
      <c r="P263" s="128"/>
      <c r="Q263" s="128"/>
      <c r="R263" s="131"/>
    </row>
    <row r="264" spans="1:18" ht="27" customHeight="1">
      <c r="A264" s="20">
        <v>15</v>
      </c>
      <c r="B264" s="20" t="s">
        <v>428</v>
      </c>
      <c r="C264" s="180" t="s">
        <v>410</v>
      </c>
      <c r="D264" s="20">
        <v>1000</v>
      </c>
      <c r="E264" s="111" t="s">
        <v>411</v>
      </c>
      <c r="F264" s="182" t="s">
        <v>422</v>
      </c>
      <c r="G264" s="20" t="s">
        <v>391</v>
      </c>
      <c r="H264" s="20">
        <v>35</v>
      </c>
      <c r="I264" s="149"/>
      <c r="J264" s="149"/>
      <c r="K264" s="149"/>
      <c r="L264" s="126">
        <f t="shared" si="16"/>
        <v>35</v>
      </c>
      <c r="M264" s="20" t="s">
        <v>21</v>
      </c>
      <c r="N264" s="22"/>
      <c r="O264" s="127">
        <f t="shared" si="17"/>
        <v>0</v>
      </c>
      <c r="P264" s="128"/>
      <c r="Q264" s="128"/>
      <c r="R264" s="131"/>
    </row>
    <row r="265" spans="1:18" ht="24" customHeight="1">
      <c r="A265" s="20">
        <v>16</v>
      </c>
      <c r="B265" s="20" t="s">
        <v>429</v>
      </c>
      <c r="C265" s="180" t="s">
        <v>421</v>
      </c>
      <c r="D265" s="20">
        <v>900</v>
      </c>
      <c r="E265" s="111" t="s">
        <v>430</v>
      </c>
      <c r="F265" s="183" t="s">
        <v>422</v>
      </c>
      <c r="G265" s="20" t="s">
        <v>391</v>
      </c>
      <c r="H265" s="20">
        <v>26</v>
      </c>
      <c r="I265" s="149"/>
      <c r="J265" s="149"/>
      <c r="K265" s="149"/>
      <c r="L265" s="126">
        <f t="shared" si="16"/>
        <v>26</v>
      </c>
      <c r="M265" s="20" t="s">
        <v>21</v>
      </c>
      <c r="N265" s="22"/>
      <c r="O265" s="127">
        <f t="shared" si="17"/>
        <v>0</v>
      </c>
      <c r="P265" s="128"/>
      <c r="Q265" s="128"/>
      <c r="R265" s="131"/>
    </row>
    <row r="266" spans="1:18" ht="19.5" customHeight="1">
      <c r="A266" s="20">
        <v>17</v>
      </c>
      <c r="B266" s="111" t="s">
        <v>431</v>
      </c>
      <c r="C266" s="112" t="s">
        <v>256</v>
      </c>
      <c r="D266" s="111"/>
      <c r="E266" s="111" t="s">
        <v>432</v>
      </c>
      <c r="F266" s="83" t="s">
        <v>335</v>
      </c>
      <c r="G266" s="20" t="s">
        <v>391</v>
      </c>
      <c r="H266" s="20">
        <v>140</v>
      </c>
      <c r="I266" s="149"/>
      <c r="J266" s="149"/>
      <c r="K266" s="149"/>
      <c r="L266" s="126">
        <f t="shared" si="16"/>
        <v>140</v>
      </c>
      <c r="M266" s="20" t="s">
        <v>21</v>
      </c>
      <c r="N266" s="22"/>
      <c r="O266" s="127">
        <f t="shared" si="17"/>
        <v>0</v>
      </c>
      <c r="P266" s="128"/>
      <c r="Q266" s="128"/>
      <c r="R266" s="131"/>
    </row>
    <row r="267" spans="1:17" ht="19.5" customHeight="1">
      <c r="A267" s="184"/>
      <c r="B267" s="99"/>
      <c r="C267" s="185"/>
      <c r="D267" s="99"/>
      <c r="E267" s="99"/>
      <c r="F267" s="99"/>
      <c r="G267" s="99"/>
      <c r="H267" s="99"/>
      <c r="I267" s="99"/>
      <c r="J267" s="99"/>
      <c r="K267" s="99"/>
      <c r="M267" s="99"/>
      <c r="N267" s="99"/>
      <c r="O267" s="99"/>
      <c r="P267" s="99"/>
      <c r="Q267" s="99"/>
    </row>
    <row r="268" spans="1:17" ht="19.5" customHeight="1">
      <c r="A268" s="184"/>
      <c r="B268" s="99"/>
      <c r="C268" s="185"/>
      <c r="D268" s="99"/>
      <c r="E268" s="99"/>
      <c r="F268" s="99"/>
      <c r="G268" s="99"/>
      <c r="H268" s="99"/>
      <c r="I268" s="99"/>
      <c r="J268" s="99"/>
      <c r="K268" s="99"/>
      <c r="M268" s="99"/>
      <c r="N268" s="99"/>
      <c r="O268" s="99"/>
      <c r="P268" s="99"/>
      <c r="Q268" s="99"/>
    </row>
    <row r="269" spans="1:17" ht="19.5" customHeight="1">
      <c r="A269" s="184"/>
      <c r="B269" s="99"/>
      <c r="C269" s="185"/>
      <c r="D269" s="99"/>
      <c r="E269" s="99"/>
      <c r="F269" s="99"/>
      <c r="G269" s="99"/>
      <c r="H269" s="99"/>
      <c r="I269" s="99"/>
      <c r="J269" s="99"/>
      <c r="K269" s="99"/>
      <c r="M269" s="99"/>
      <c r="N269" s="99"/>
      <c r="O269" s="99"/>
      <c r="P269" s="99"/>
      <c r="Q269" s="99"/>
    </row>
    <row r="270" spans="1:17" ht="19.5" customHeight="1">
      <c r="A270" s="184"/>
      <c r="B270" s="99"/>
      <c r="C270" s="185"/>
      <c r="D270" s="99"/>
      <c r="E270" s="99"/>
      <c r="F270" s="99"/>
      <c r="G270" s="99"/>
      <c r="H270" s="99"/>
      <c r="I270" s="99"/>
      <c r="J270" s="99"/>
      <c r="K270" s="99"/>
      <c r="M270" s="99"/>
      <c r="N270" s="99"/>
      <c r="O270" s="99"/>
      <c r="P270" s="99"/>
      <c r="Q270" s="99"/>
    </row>
    <row r="271" spans="1:17" ht="19.5" customHeight="1">
      <c r="A271" s="184"/>
      <c r="B271" s="99"/>
      <c r="C271" s="185"/>
      <c r="D271" s="99"/>
      <c r="E271" s="99"/>
      <c r="F271" s="99"/>
      <c r="G271" s="99"/>
      <c r="H271" s="99"/>
      <c r="I271" s="99"/>
      <c r="J271" s="99"/>
      <c r="K271" s="99"/>
      <c r="M271" s="99"/>
      <c r="N271" s="99"/>
      <c r="O271" s="99"/>
      <c r="P271" s="99"/>
      <c r="Q271" s="99"/>
    </row>
    <row r="272" spans="1:17" ht="19.5" customHeight="1">
      <c r="A272" s="184"/>
      <c r="B272" s="99"/>
      <c r="C272" s="185"/>
      <c r="D272" s="99"/>
      <c r="E272" s="99"/>
      <c r="F272" s="99"/>
      <c r="G272" s="99"/>
      <c r="H272" s="99"/>
      <c r="I272" s="99"/>
      <c r="J272" s="99"/>
      <c r="K272" s="99"/>
      <c r="M272" s="99"/>
      <c r="N272" s="99"/>
      <c r="O272" s="99"/>
      <c r="P272" s="99"/>
      <c r="Q272" s="99"/>
    </row>
    <row r="273" spans="1:17" ht="19.5" customHeight="1">
      <c r="A273" s="184"/>
      <c r="B273" s="99"/>
      <c r="C273" s="185"/>
      <c r="D273" s="99"/>
      <c r="E273" s="99"/>
      <c r="F273" s="99"/>
      <c r="G273" s="99"/>
      <c r="H273" s="99"/>
      <c r="I273" s="99"/>
      <c r="J273" s="99"/>
      <c r="K273" s="99"/>
      <c r="M273" s="99"/>
      <c r="N273" s="99"/>
      <c r="O273" s="99"/>
      <c r="P273" s="99"/>
      <c r="Q273" s="99"/>
    </row>
    <row r="274" spans="1:17" ht="19.5" customHeight="1">
      <c r="A274" s="184"/>
      <c r="B274" s="99"/>
      <c r="C274" s="185"/>
      <c r="D274" s="99"/>
      <c r="E274" s="99"/>
      <c r="F274" s="99"/>
      <c r="G274" s="99"/>
      <c r="H274" s="99"/>
      <c r="I274" s="99"/>
      <c r="J274" s="99"/>
      <c r="K274" s="99"/>
      <c r="M274" s="99"/>
      <c r="N274" s="99"/>
      <c r="O274" s="99"/>
      <c r="P274" s="99"/>
      <c r="Q274" s="99"/>
    </row>
    <row r="275" spans="1:17" ht="19.5" customHeight="1">
      <c r="A275" s="184"/>
      <c r="B275" s="99"/>
      <c r="C275" s="185"/>
      <c r="D275" s="99"/>
      <c r="E275" s="99"/>
      <c r="F275" s="99"/>
      <c r="G275" s="99"/>
      <c r="H275" s="99"/>
      <c r="I275" s="99"/>
      <c r="J275" s="99"/>
      <c r="K275" s="99"/>
      <c r="M275" s="99"/>
      <c r="N275" s="99"/>
      <c r="O275" s="99"/>
      <c r="P275" s="99"/>
      <c r="Q275" s="99"/>
    </row>
  </sheetData>
  <sheetProtection/>
  <mergeCells count="381">
    <mergeCell ref="C3:G3"/>
    <mergeCell ref="O5:R5"/>
    <mergeCell ref="O6:R6"/>
    <mergeCell ref="O7:R7"/>
    <mergeCell ref="O8:R8"/>
    <mergeCell ref="O9:R9"/>
    <mergeCell ref="O10:R10"/>
    <mergeCell ref="O11:R11"/>
    <mergeCell ref="O12:R12"/>
    <mergeCell ref="O13:R13"/>
    <mergeCell ref="O14:R14"/>
    <mergeCell ref="O15:R15"/>
    <mergeCell ref="O16:R16"/>
    <mergeCell ref="O17:R17"/>
    <mergeCell ref="O18:R18"/>
    <mergeCell ref="O19:R19"/>
    <mergeCell ref="O20:R20"/>
    <mergeCell ref="O21:R21"/>
    <mergeCell ref="O22:R22"/>
    <mergeCell ref="O23:R23"/>
    <mergeCell ref="O24:R24"/>
    <mergeCell ref="O25:R25"/>
    <mergeCell ref="O26:R26"/>
    <mergeCell ref="O27:R27"/>
    <mergeCell ref="O28:R28"/>
    <mergeCell ref="C32:G32"/>
    <mergeCell ref="O34:R34"/>
    <mergeCell ref="O35:R35"/>
    <mergeCell ref="O36:R36"/>
    <mergeCell ref="O37:R37"/>
    <mergeCell ref="O38:R38"/>
    <mergeCell ref="O39:R39"/>
    <mergeCell ref="O40:R40"/>
    <mergeCell ref="O41:R41"/>
    <mergeCell ref="O42:R42"/>
    <mergeCell ref="O43:R43"/>
    <mergeCell ref="O44:R44"/>
    <mergeCell ref="O45:R45"/>
    <mergeCell ref="O46:R46"/>
    <mergeCell ref="O47:R47"/>
    <mergeCell ref="O48:R48"/>
    <mergeCell ref="O49:R49"/>
    <mergeCell ref="O50:R50"/>
    <mergeCell ref="O51:R51"/>
    <mergeCell ref="O52:R52"/>
    <mergeCell ref="O53:R53"/>
    <mergeCell ref="O54:R54"/>
    <mergeCell ref="O55:R55"/>
    <mergeCell ref="O56:R56"/>
    <mergeCell ref="C60:G60"/>
    <mergeCell ref="O62:R62"/>
    <mergeCell ref="O63:R63"/>
    <mergeCell ref="O64:R64"/>
    <mergeCell ref="O65:R65"/>
    <mergeCell ref="O66:R66"/>
    <mergeCell ref="O67:R67"/>
    <mergeCell ref="O68:R68"/>
    <mergeCell ref="O69:R69"/>
    <mergeCell ref="O70:R70"/>
    <mergeCell ref="O71:R71"/>
    <mergeCell ref="O72:R72"/>
    <mergeCell ref="O73:R73"/>
    <mergeCell ref="O74:R74"/>
    <mergeCell ref="O75:R75"/>
    <mergeCell ref="O76:R76"/>
    <mergeCell ref="O77:R77"/>
    <mergeCell ref="O78:R78"/>
    <mergeCell ref="O79:R79"/>
    <mergeCell ref="O80:R80"/>
    <mergeCell ref="O81:R81"/>
    <mergeCell ref="O82:R82"/>
    <mergeCell ref="O83:R83"/>
    <mergeCell ref="O84:R84"/>
    <mergeCell ref="O85:R85"/>
    <mergeCell ref="O86:R86"/>
    <mergeCell ref="O87:R87"/>
    <mergeCell ref="C91:G91"/>
    <mergeCell ref="O93:R93"/>
    <mergeCell ref="O94:R94"/>
    <mergeCell ref="O95:R95"/>
    <mergeCell ref="O96:R96"/>
    <mergeCell ref="O97:R97"/>
    <mergeCell ref="O98:R98"/>
    <mergeCell ref="O99:R99"/>
    <mergeCell ref="O100:R100"/>
    <mergeCell ref="O101:R101"/>
    <mergeCell ref="O102:R102"/>
    <mergeCell ref="O103:R103"/>
    <mergeCell ref="O104:R104"/>
    <mergeCell ref="O105:R105"/>
    <mergeCell ref="O106:R106"/>
    <mergeCell ref="O107:R107"/>
    <mergeCell ref="O108:R108"/>
    <mergeCell ref="O109:R109"/>
    <mergeCell ref="O110:R110"/>
    <mergeCell ref="O111:R111"/>
    <mergeCell ref="O112:R112"/>
    <mergeCell ref="O113:R113"/>
    <mergeCell ref="O114:R114"/>
    <mergeCell ref="O115:R115"/>
    <mergeCell ref="O116:R116"/>
    <mergeCell ref="O117:R117"/>
    <mergeCell ref="C121:G121"/>
    <mergeCell ref="O123:R123"/>
    <mergeCell ref="O124:R124"/>
    <mergeCell ref="O125:R125"/>
    <mergeCell ref="O126:R126"/>
    <mergeCell ref="O127:R127"/>
    <mergeCell ref="O128:R128"/>
    <mergeCell ref="O129:R129"/>
    <mergeCell ref="O130:R130"/>
    <mergeCell ref="O131:R131"/>
    <mergeCell ref="O132:R132"/>
    <mergeCell ref="O133:R133"/>
    <mergeCell ref="O134:R134"/>
    <mergeCell ref="O135:R135"/>
    <mergeCell ref="O136:R136"/>
    <mergeCell ref="O137:R137"/>
    <mergeCell ref="O138:R138"/>
    <mergeCell ref="O139:R139"/>
    <mergeCell ref="O140:R140"/>
    <mergeCell ref="O141:R141"/>
    <mergeCell ref="O142:R142"/>
    <mergeCell ref="O143:R143"/>
    <mergeCell ref="O144:R144"/>
    <mergeCell ref="O145:R145"/>
    <mergeCell ref="O146:R146"/>
    <mergeCell ref="O147:R147"/>
    <mergeCell ref="O148:R148"/>
    <mergeCell ref="C152:G152"/>
    <mergeCell ref="O154:R154"/>
    <mergeCell ref="O155:R155"/>
    <mergeCell ref="O156:R156"/>
    <mergeCell ref="O157:R157"/>
    <mergeCell ref="O158:R158"/>
    <mergeCell ref="O163:R163"/>
    <mergeCell ref="O164:R164"/>
    <mergeCell ref="O172:R172"/>
    <mergeCell ref="O173:R173"/>
    <mergeCell ref="O174:R174"/>
    <mergeCell ref="O175:R175"/>
    <mergeCell ref="O176:R176"/>
    <mergeCell ref="O177:R177"/>
    <mergeCell ref="O178:R178"/>
    <mergeCell ref="O179:R179"/>
    <mergeCell ref="O180:R180"/>
    <mergeCell ref="O181:R181"/>
    <mergeCell ref="O182:R182"/>
    <mergeCell ref="O183:R183"/>
    <mergeCell ref="O184:R184"/>
    <mergeCell ref="C188:G188"/>
    <mergeCell ref="O190:R190"/>
    <mergeCell ref="O191:R191"/>
    <mergeCell ref="O192:R192"/>
    <mergeCell ref="O193:R193"/>
    <mergeCell ref="O194:R194"/>
    <mergeCell ref="O195:R195"/>
    <mergeCell ref="O196:R196"/>
    <mergeCell ref="O197:R197"/>
    <mergeCell ref="O198:R198"/>
    <mergeCell ref="O199:R199"/>
    <mergeCell ref="O200:R200"/>
    <mergeCell ref="O201:R201"/>
    <mergeCell ref="O202:R202"/>
    <mergeCell ref="O203:R203"/>
    <mergeCell ref="O204:R204"/>
    <mergeCell ref="O205:R205"/>
    <mergeCell ref="O206:R206"/>
    <mergeCell ref="O207:R207"/>
    <mergeCell ref="O208:R208"/>
    <mergeCell ref="O209:R209"/>
    <mergeCell ref="O210:R210"/>
    <mergeCell ref="O211:R211"/>
    <mergeCell ref="O212:R212"/>
    <mergeCell ref="O213:R213"/>
    <mergeCell ref="O214:R214"/>
    <mergeCell ref="C218:G218"/>
    <mergeCell ref="O220:R220"/>
    <mergeCell ref="O221:R221"/>
    <mergeCell ref="O222:R222"/>
    <mergeCell ref="O223:R223"/>
    <mergeCell ref="O224:R224"/>
    <mergeCell ref="O225:R225"/>
    <mergeCell ref="O226:R226"/>
    <mergeCell ref="O227:R227"/>
    <mergeCell ref="O228:R228"/>
    <mergeCell ref="O229:R229"/>
    <mergeCell ref="O230:R230"/>
    <mergeCell ref="O231:R231"/>
    <mergeCell ref="O232:R232"/>
    <mergeCell ref="O233:R233"/>
    <mergeCell ref="O234:R234"/>
    <mergeCell ref="O235:R235"/>
    <mergeCell ref="O236:R236"/>
    <mergeCell ref="C249:G249"/>
    <mergeCell ref="O251:R251"/>
    <mergeCell ref="O252:R252"/>
    <mergeCell ref="O253:R253"/>
    <mergeCell ref="O254:R254"/>
    <mergeCell ref="O255:R255"/>
    <mergeCell ref="O256:R256"/>
    <mergeCell ref="O257:R257"/>
    <mergeCell ref="O258:R258"/>
    <mergeCell ref="O259:R259"/>
    <mergeCell ref="O260:R260"/>
    <mergeCell ref="O261:R261"/>
    <mergeCell ref="O262:R262"/>
    <mergeCell ref="O263:R263"/>
    <mergeCell ref="O264:R264"/>
    <mergeCell ref="O265:R265"/>
    <mergeCell ref="O266:R266"/>
    <mergeCell ref="A3:A4"/>
    <mergeCell ref="A32:A33"/>
    <mergeCell ref="A60:A61"/>
    <mergeCell ref="A91:A92"/>
    <mergeCell ref="A121:A122"/>
    <mergeCell ref="A152:A153"/>
    <mergeCell ref="A159:A160"/>
    <mergeCell ref="A161:A162"/>
    <mergeCell ref="A165:A167"/>
    <mergeCell ref="A188:A189"/>
    <mergeCell ref="A218:A219"/>
    <mergeCell ref="A249:A250"/>
    <mergeCell ref="B3:B4"/>
    <mergeCell ref="B32:B33"/>
    <mergeCell ref="B60:B61"/>
    <mergeCell ref="B91:B92"/>
    <mergeCell ref="B121:B122"/>
    <mergeCell ref="B152:B153"/>
    <mergeCell ref="B159:B160"/>
    <mergeCell ref="B161:B162"/>
    <mergeCell ref="B166:B167"/>
    <mergeCell ref="B168:B169"/>
    <mergeCell ref="B170:B171"/>
    <mergeCell ref="B188:B189"/>
    <mergeCell ref="B218:B219"/>
    <mergeCell ref="B249:B250"/>
    <mergeCell ref="C159:C160"/>
    <mergeCell ref="C161:C162"/>
    <mergeCell ref="C166:C167"/>
    <mergeCell ref="C168:C169"/>
    <mergeCell ref="C170:C171"/>
    <mergeCell ref="D159:D160"/>
    <mergeCell ref="D161:D162"/>
    <mergeCell ref="D166:D167"/>
    <mergeCell ref="D168:D169"/>
    <mergeCell ref="D170:D171"/>
    <mergeCell ref="E159:E160"/>
    <mergeCell ref="E161:E162"/>
    <mergeCell ref="E166:E167"/>
    <mergeCell ref="E168:E169"/>
    <mergeCell ref="E170:E171"/>
    <mergeCell ref="F159:F160"/>
    <mergeCell ref="F161:F162"/>
    <mergeCell ref="F166:F167"/>
    <mergeCell ref="F168:F169"/>
    <mergeCell ref="F170:F171"/>
    <mergeCell ref="G159:G160"/>
    <mergeCell ref="G161:G162"/>
    <mergeCell ref="G166:G167"/>
    <mergeCell ref="G168:G169"/>
    <mergeCell ref="G170:G171"/>
    <mergeCell ref="H3:H4"/>
    <mergeCell ref="H32:H33"/>
    <mergeCell ref="H60:H61"/>
    <mergeCell ref="H91:H92"/>
    <mergeCell ref="H121:H122"/>
    <mergeCell ref="H152:H153"/>
    <mergeCell ref="H159:H160"/>
    <mergeCell ref="H161:H162"/>
    <mergeCell ref="H166:H167"/>
    <mergeCell ref="H168:H169"/>
    <mergeCell ref="H170:H171"/>
    <mergeCell ref="H188:H189"/>
    <mergeCell ref="H218:H219"/>
    <mergeCell ref="H249:H250"/>
    <mergeCell ref="I3:I4"/>
    <mergeCell ref="I32:I33"/>
    <mergeCell ref="I60:I61"/>
    <mergeCell ref="I91:I92"/>
    <mergeCell ref="I121:I122"/>
    <mergeCell ref="I152:I153"/>
    <mergeCell ref="I159:I160"/>
    <mergeCell ref="I161:I162"/>
    <mergeCell ref="I166:I167"/>
    <mergeCell ref="I168:I169"/>
    <mergeCell ref="I170:I171"/>
    <mergeCell ref="I188:I189"/>
    <mergeCell ref="I218:I219"/>
    <mergeCell ref="I249:I250"/>
    <mergeCell ref="J3:J4"/>
    <mergeCell ref="J32:J33"/>
    <mergeCell ref="J60:J61"/>
    <mergeCell ref="J91:J92"/>
    <mergeCell ref="J121:J122"/>
    <mergeCell ref="J152:J153"/>
    <mergeCell ref="J159:J160"/>
    <mergeCell ref="J161:J162"/>
    <mergeCell ref="J165:J167"/>
    <mergeCell ref="J168:J169"/>
    <mergeCell ref="J170:J171"/>
    <mergeCell ref="J188:J189"/>
    <mergeCell ref="J218:J219"/>
    <mergeCell ref="J249:J250"/>
    <mergeCell ref="K3:K4"/>
    <mergeCell ref="K32:K33"/>
    <mergeCell ref="K60:K61"/>
    <mergeCell ref="K91:K92"/>
    <mergeCell ref="K121:K122"/>
    <mergeCell ref="K152:K153"/>
    <mergeCell ref="K159:K160"/>
    <mergeCell ref="K161:K162"/>
    <mergeCell ref="K165:K167"/>
    <mergeCell ref="K168:K169"/>
    <mergeCell ref="K170:K171"/>
    <mergeCell ref="K188:K189"/>
    <mergeCell ref="K218:K219"/>
    <mergeCell ref="K249:K250"/>
    <mergeCell ref="L3:L4"/>
    <mergeCell ref="L32:L33"/>
    <mergeCell ref="L60:L61"/>
    <mergeCell ref="L91:L92"/>
    <mergeCell ref="L121:L122"/>
    <mergeCell ref="L152:L153"/>
    <mergeCell ref="L159:L160"/>
    <mergeCell ref="L161:L162"/>
    <mergeCell ref="L166:L167"/>
    <mergeCell ref="L168:L169"/>
    <mergeCell ref="L170:L171"/>
    <mergeCell ref="L188:L189"/>
    <mergeCell ref="L218:L219"/>
    <mergeCell ref="L249:L250"/>
    <mergeCell ref="M3:M4"/>
    <mergeCell ref="M32:M33"/>
    <mergeCell ref="M60:M61"/>
    <mergeCell ref="M91:M92"/>
    <mergeCell ref="M121:M122"/>
    <mergeCell ref="M152:M153"/>
    <mergeCell ref="M159:M160"/>
    <mergeCell ref="M161:M162"/>
    <mergeCell ref="M165:M167"/>
    <mergeCell ref="M188:M189"/>
    <mergeCell ref="M218:M219"/>
    <mergeCell ref="M249:M250"/>
    <mergeCell ref="N3:N4"/>
    <mergeCell ref="N32:N33"/>
    <mergeCell ref="N60:N61"/>
    <mergeCell ref="N91:N92"/>
    <mergeCell ref="N121:N122"/>
    <mergeCell ref="N152:N153"/>
    <mergeCell ref="N159:N160"/>
    <mergeCell ref="N161:N162"/>
    <mergeCell ref="N165:N167"/>
    <mergeCell ref="N168:N169"/>
    <mergeCell ref="N170:N171"/>
    <mergeCell ref="N188:N189"/>
    <mergeCell ref="N218:N219"/>
    <mergeCell ref="N249:N250"/>
    <mergeCell ref="O3:R4"/>
    <mergeCell ref="A1:R2"/>
    <mergeCell ref="A30:R31"/>
    <mergeCell ref="O32:R33"/>
    <mergeCell ref="A58:R59"/>
    <mergeCell ref="O60:R61"/>
    <mergeCell ref="A89:R90"/>
    <mergeCell ref="O91:R92"/>
    <mergeCell ref="A119:R120"/>
    <mergeCell ref="O121:R122"/>
    <mergeCell ref="O161:R162"/>
    <mergeCell ref="O170:R171"/>
    <mergeCell ref="O168:R169"/>
    <mergeCell ref="A150:R151"/>
    <mergeCell ref="O152:R153"/>
    <mergeCell ref="A186:R187"/>
    <mergeCell ref="O188:R189"/>
    <mergeCell ref="O165:R167"/>
    <mergeCell ref="O159:R160"/>
    <mergeCell ref="A216:R217"/>
    <mergeCell ref="O218:R219"/>
    <mergeCell ref="A246:R248"/>
    <mergeCell ref="O249:R250"/>
  </mergeCells>
  <printOptions horizontalCentered="1"/>
  <pageMargins left="0.31" right="0.24" top="0.63" bottom="0.63" header="0.47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4"/>
  <sheetViews>
    <sheetView view="pageBreakPreview" zoomScaleSheetLayoutView="100" workbookViewId="0" topLeftCell="A1">
      <pane ySplit="3" topLeftCell="A78" activePane="bottomLeft" state="frozen"/>
      <selection pane="bottomLeft" activeCell="G148" sqref="G148"/>
    </sheetView>
  </sheetViews>
  <sheetFormatPr defaultColWidth="9.00390625" defaultRowHeight="18" customHeight="1"/>
  <cols>
    <col min="1" max="1" width="5.50390625" style="24" customWidth="1"/>
    <col min="2" max="2" width="9.00390625" style="24" customWidth="1"/>
    <col min="3" max="3" width="13.75390625" style="24" customWidth="1"/>
    <col min="4" max="4" width="6.25390625" style="24" customWidth="1"/>
    <col min="5" max="5" width="7.50390625" style="24" customWidth="1"/>
    <col min="6" max="6" width="7.875" style="24" customWidth="1"/>
    <col min="7" max="7" width="15.875" style="24" customWidth="1"/>
    <col min="8" max="12" width="9.00390625" style="24" customWidth="1"/>
    <col min="13" max="14" width="7.00390625" style="24" customWidth="1"/>
    <col min="15" max="16384" width="9.00390625" style="24" customWidth="1"/>
  </cols>
  <sheetData>
    <row r="1" spans="1:18" ht="18" customHeight="1">
      <c r="A1" s="25" t="s">
        <v>433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9"/>
      <c r="R1" s="59"/>
    </row>
    <row r="2" spans="1:18" ht="18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9"/>
      <c r="R2" s="59"/>
    </row>
    <row r="3" spans="1:16" s="23" customFormat="1" ht="18" customHeight="1">
      <c r="A3" s="26" t="s">
        <v>434</v>
      </c>
      <c r="B3" s="26" t="s">
        <v>1</v>
      </c>
      <c r="C3" s="26" t="s">
        <v>2</v>
      </c>
      <c r="D3" s="26" t="s">
        <v>3</v>
      </c>
      <c r="E3" s="26"/>
      <c r="F3" s="26"/>
      <c r="G3" s="26"/>
      <c r="H3" s="27" t="s">
        <v>4</v>
      </c>
      <c r="I3" s="27" t="s">
        <v>5</v>
      </c>
      <c r="J3" s="27" t="s">
        <v>6</v>
      </c>
      <c r="K3" s="27" t="s">
        <v>7</v>
      </c>
      <c r="L3" s="41" t="s">
        <v>435</v>
      </c>
      <c r="M3" s="45" t="s">
        <v>9</v>
      </c>
      <c r="N3" s="46" t="s">
        <v>10</v>
      </c>
      <c r="O3" s="46" t="s">
        <v>11</v>
      </c>
      <c r="P3" s="46" t="s">
        <v>436</v>
      </c>
    </row>
    <row r="4" spans="1:16" s="23" customFormat="1" ht="36.75" customHeight="1">
      <c r="A4" s="26"/>
      <c r="B4" s="26"/>
      <c r="C4" s="26"/>
      <c r="D4" s="28" t="s">
        <v>437</v>
      </c>
      <c r="E4" s="26" t="s">
        <v>385</v>
      </c>
      <c r="F4" s="26" t="s">
        <v>386</v>
      </c>
      <c r="G4" s="26" t="s">
        <v>438</v>
      </c>
      <c r="H4" s="29"/>
      <c r="I4" s="29"/>
      <c r="J4" s="29"/>
      <c r="K4" s="29"/>
      <c r="L4" s="43"/>
      <c r="M4" s="47"/>
      <c r="N4" s="46"/>
      <c r="O4" s="46"/>
      <c r="P4" s="46"/>
    </row>
    <row r="5" spans="1:16" s="23" customFormat="1" ht="18" customHeight="1">
      <c r="A5" s="30" t="s">
        <v>439</v>
      </c>
      <c r="B5" s="30">
        <v>1</v>
      </c>
      <c r="C5" s="31" t="s">
        <v>440</v>
      </c>
      <c r="D5" s="32" t="s">
        <v>441</v>
      </c>
      <c r="E5" s="31"/>
      <c r="F5" s="31"/>
      <c r="G5" s="31" t="s">
        <v>442</v>
      </c>
      <c r="H5" s="33">
        <v>672</v>
      </c>
      <c r="I5" s="33"/>
      <c r="J5" s="33"/>
      <c r="K5" s="33"/>
      <c r="L5" s="33">
        <f>K5+J5+I5+H5</f>
        <v>672</v>
      </c>
      <c r="M5" s="48" t="s">
        <v>443</v>
      </c>
      <c r="N5" s="49"/>
      <c r="O5" s="46"/>
      <c r="P5" s="46"/>
    </row>
    <row r="6" spans="1:16" s="23" customFormat="1" ht="18" customHeight="1">
      <c r="A6" s="34" t="s">
        <v>444</v>
      </c>
      <c r="B6" s="30">
        <v>1</v>
      </c>
      <c r="C6" s="31" t="s">
        <v>445</v>
      </c>
      <c r="D6" s="35"/>
      <c r="E6" s="31" t="s">
        <v>99</v>
      </c>
      <c r="F6" s="31" t="s">
        <v>101</v>
      </c>
      <c r="G6" s="31" t="s">
        <v>446</v>
      </c>
      <c r="H6" s="33">
        <v>1614</v>
      </c>
      <c r="I6" s="33"/>
      <c r="J6" s="33"/>
      <c r="K6" s="33"/>
      <c r="L6" s="33">
        <f aca="true" t="shared" si="0" ref="L6:L22">K6+J6+I6+H6</f>
        <v>1614</v>
      </c>
      <c r="M6" s="48" t="s">
        <v>443</v>
      </c>
      <c r="N6" s="49"/>
      <c r="O6" s="46"/>
      <c r="P6" s="46"/>
    </row>
    <row r="7" spans="1:16" s="23" customFormat="1" ht="18" customHeight="1">
      <c r="A7" s="34"/>
      <c r="B7" s="30">
        <v>2</v>
      </c>
      <c r="C7" s="31" t="s">
        <v>447</v>
      </c>
      <c r="D7" s="35"/>
      <c r="E7" s="31" t="s">
        <v>448</v>
      </c>
      <c r="F7" s="31" t="s">
        <v>101</v>
      </c>
      <c r="G7" s="31" t="s">
        <v>446</v>
      </c>
      <c r="H7" s="33">
        <v>776</v>
      </c>
      <c r="I7" s="33"/>
      <c r="J7" s="33"/>
      <c r="K7" s="33"/>
      <c r="L7" s="33">
        <f t="shared" si="0"/>
        <v>776</v>
      </c>
      <c r="M7" s="48" t="s">
        <v>443</v>
      </c>
      <c r="N7" s="49"/>
      <c r="O7" s="46"/>
      <c r="P7" s="46"/>
    </row>
    <row r="8" spans="1:16" s="23" customFormat="1" ht="18" customHeight="1">
      <c r="A8" s="34"/>
      <c r="B8" s="30">
        <v>3</v>
      </c>
      <c r="C8" s="36" t="s">
        <v>449</v>
      </c>
      <c r="D8" s="37"/>
      <c r="E8" s="36" t="s">
        <v>99</v>
      </c>
      <c r="F8" s="31" t="s">
        <v>450</v>
      </c>
      <c r="G8" s="31" t="s">
        <v>451</v>
      </c>
      <c r="H8" s="33">
        <v>990</v>
      </c>
      <c r="I8" s="33"/>
      <c r="J8" s="33"/>
      <c r="K8" s="33"/>
      <c r="L8" s="33">
        <f t="shared" si="0"/>
        <v>990</v>
      </c>
      <c r="M8" s="48" t="s">
        <v>443</v>
      </c>
      <c r="N8" s="49"/>
      <c r="O8" s="46"/>
      <c r="P8" s="46"/>
    </row>
    <row r="9" spans="1:16" s="23" customFormat="1" ht="18" customHeight="1">
      <c r="A9" s="34"/>
      <c r="B9" s="30">
        <v>4</v>
      </c>
      <c r="C9" s="31" t="s">
        <v>452</v>
      </c>
      <c r="D9" s="35"/>
      <c r="E9" s="31" t="s">
        <v>453</v>
      </c>
      <c r="F9" s="31" t="s">
        <v>450</v>
      </c>
      <c r="G9" s="31" t="s">
        <v>451</v>
      </c>
      <c r="H9" s="33">
        <v>408</v>
      </c>
      <c r="I9" s="33"/>
      <c r="J9" s="33"/>
      <c r="K9" s="33"/>
      <c r="L9" s="33">
        <f t="shared" si="0"/>
        <v>408</v>
      </c>
      <c r="M9" s="48" t="s">
        <v>443</v>
      </c>
      <c r="N9" s="49"/>
      <c r="O9" s="46"/>
      <c r="P9" s="46"/>
    </row>
    <row r="10" spans="1:16" s="23" customFormat="1" ht="18" customHeight="1">
      <c r="A10" s="34"/>
      <c r="B10" s="30">
        <v>5</v>
      </c>
      <c r="C10" s="31" t="s">
        <v>454</v>
      </c>
      <c r="D10" s="35"/>
      <c r="E10" s="31" t="s">
        <v>99</v>
      </c>
      <c r="F10" s="31" t="s">
        <v>450</v>
      </c>
      <c r="G10" s="31" t="s">
        <v>451</v>
      </c>
      <c r="H10" s="33">
        <v>2011</v>
      </c>
      <c r="I10" s="33"/>
      <c r="J10" s="33"/>
      <c r="K10" s="33"/>
      <c r="L10" s="33">
        <f t="shared" si="0"/>
        <v>2011</v>
      </c>
      <c r="M10" s="48" t="s">
        <v>443</v>
      </c>
      <c r="N10" s="49"/>
      <c r="O10" s="46"/>
      <c r="P10" s="46"/>
    </row>
    <row r="11" spans="1:16" s="23" customFormat="1" ht="18" customHeight="1">
      <c r="A11" s="34"/>
      <c r="B11" s="30">
        <v>6</v>
      </c>
      <c r="C11" s="38" t="s">
        <v>455</v>
      </c>
      <c r="D11" s="35"/>
      <c r="E11" s="31" t="s">
        <v>99</v>
      </c>
      <c r="F11" s="31" t="s">
        <v>450</v>
      </c>
      <c r="G11" s="31" t="s">
        <v>451</v>
      </c>
      <c r="H11" s="33">
        <v>612</v>
      </c>
      <c r="I11" s="33"/>
      <c r="J11" s="33"/>
      <c r="K11" s="33"/>
      <c r="L11" s="33">
        <f t="shared" si="0"/>
        <v>612</v>
      </c>
      <c r="M11" s="48" t="s">
        <v>443</v>
      </c>
      <c r="N11" s="49"/>
      <c r="O11" s="46"/>
      <c r="P11" s="46"/>
    </row>
    <row r="12" spans="1:16" s="23" customFormat="1" ht="18" customHeight="1">
      <c r="A12" s="34"/>
      <c r="B12" s="30">
        <v>7</v>
      </c>
      <c r="C12" s="31" t="s">
        <v>456</v>
      </c>
      <c r="D12" s="35"/>
      <c r="E12" s="31" t="s">
        <v>453</v>
      </c>
      <c r="F12" s="31" t="s">
        <v>450</v>
      </c>
      <c r="G12" s="31" t="s">
        <v>451</v>
      </c>
      <c r="H12" s="33">
        <v>1070</v>
      </c>
      <c r="I12" s="33"/>
      <c r="J12" s="33"/>
      <c r="K12" s="33"/>
      <c r="L12" s="33">
        <f t="shared" si="0"/>
        <v>1070</v>
      </c>
      <c r="M12" s="48" t="s">
        <v>443</v>
      </c>
      <c r="N12" s="49"/>
      <c r="O12" s="46"/>
      <c r="P12" s="46"/>
    </row>
    <row r="13" spans="1:16" s="23" customFormat="1" ht="18" customHeight="1">
      <c r="A13" s="34"/>
      <c r="B13" s="30">
        <v>8</v>
      </c>
      <c r="C13" s="31" t="s">
        <v>457</v>
      </c>
      <c r="D13" s="35"/>
      <c r="E13" s="31" t="s">
        <v>99</v>
      </c>
      <c r="F13" s="31" t="s">
        <v>101</v>
      </c>
      <c r="G13" s="31" t="s">
        <v>451</v>
      </c>
      <c r="H13" s="33">
        <v>1485</v>
      </c>
      <c r="I13" s="33"/>
      <c r="J13" s="33"/>
      <c r="K13" s="33"/>
      <c r="L13" s="33">
        <f t="shared" si="0"/>
        <v>1485</v>
      </c>
      <c r="M13" s="48" t="s">
        <v>443</v>
      </c>
      <c r="N13" s="49"/>
      <c r="O13" s="46"/>
      <c r="P13" s="46"/>
    </row>
    <row r="14" spans="1:16" s="23" customFormat="1" ht="18" customHeight="1">
      <c r="A14" s="34"/>
      <c r="B14" s="30">
        <v>9</v>
      </c>
      <c r="C14" s="31" t="s">
        <v>458</v>
      </c>
      <c r="D14" s="35"/>
      <c r="E14" s="31" t="s">
        <v>459</v>
      </c>
      <c r="F14" s="31" t="s">
        <v>450</v>
      </c>
      <c r="G14" s="31" t="s">
        <v>451</v>
      </c>
      <c r="H14" s="33">
        <v>750</v>
      </c>
      <c r="I14" s="33"/>
      <c r="J14" s="33"/>
      <c r="K14" s="33"/>
      <c r="L14" s="33">
        <f t="shared" si="0"/>
        <v>750</v>
      </c>
      <c r="M14" s="48" t="s">
        <v>443</v>
      </c>
      <c r="N14" s="49"/>
      <c r="O14" s="46"/>
      <c r="P14" s="46"/>
    </row>
    <row r="15" spans="1:16" s="23" customFormat="1" ht="18" customHeight="1">
      <c r="A15" s="34"/>
      <c r="B15" s="30">
        <v>10</v>
      </c>
      <c r="C15" s="31" t="s">
        <v>332</v>
      </c>
      <c r="D15" s="35"/>
      <c r="E15" s="31" t="s">
        <v>101</v>
      </c>
      <c r="F15" s="31" t="s">
        <v>450</v>
      </c>
      <c r="G15" s="31" t="s">
        <v>451</v>
      </c>
      <c r="H15" s="33">
        <v>475</v>
      </c>
      <c r="I15" s="33"/>
      <c r="J15" s="33"/>
      <c r="K15" s="33"/>
      <c r="L15" s="33">
        <f t="shared" si="0"/>
        <v>475</v>
      </c>
      <c r="M15" s="48" t="s">
        <v>443</v>
      </c>
      <c r="N15" s="49"/>
      <c r="O15" s="46"/>
      <c r="P15" s="46"/>
    </row>
    <row r="16" spans="1:16" s="23" customFormat="1" ht="18" customHeight="1">
      <c r="A16" s="34"/>
      <c r="B16" s="30">
        <v>11</v>
      </c>
      <c r="C16" s="31" t="s">
        <v>460</v>
      </c>
      <c r="D16" s="35"/>
      <c r="E16" s="31" t="s">
        <v>459</v>
      </c>
      <c r="F16" s="31" t="s">
        <v>450</v>
      </c>
      <c r="G16" s="31" t="s">
        <v>451</v>
      </c>
      <c r="H16" s="33">
        <v>1516</v>
      </c>
      <c r="I16" s="33"/>
      <c r="J16" s="33"/>
      <c r="K16" s="33"/>
      <c r="L16" s="33">
        <f t="shared" si="0"/>
        <v>1516</v>
      </c>
      <c r="M16" s="48" t="s">
        <v>443</v>
      </c>
      <c r="N16" s="49"/>
      <c r="O16" s="46"/>
      <c r="P16" s="46"/>
    </row>
    <row r="17" spans="1:16" s="23" customFormat="1" ht="18" customHeight="1">
      <c r="A17" s="34"/>
      <c r="B17" s="30">
        <v>12</v>
      </c>
      <c r="C17" s="31" t="s">
        <v>461</v>
      </c>
      <c r="D17" s="35"/>
      <c r="E17" s="31" t="s">
        <v>99</v>
      </c>
      <c r="F17" s="31" t="s">
        <v>450</v>
      </c>
      <c r="G17" s="31" t="s">
        <v>451</v>
      </c>
      <c r="H17" s="33">
        <v>1672</v>
      </c>
      <c r="I17" s="33"/>
      <c r="J17" s="33"/>
      <c r="K17" s="33"/>
      <c r="L17" s="33">
        <f t="shared" si="0"/>
        <v>1672</v>
      </c>
      <c r="M17" s="48" t="s">
        <v>443</v>
      </c>
      <c r="N17" s="49"/>
      <c r="O17" s="46"/>
      <c r="P17" s="46"/>
    </row>
    <row r="18" spans="1:16" s="23" customFormat="1" ht="18" customHeight="1">
      <c r="A18" s="34"/>
      <c r="B18" s="30">
        <v>13</v>
      </c>
      <c r="C18" s="38" t="s">
        <v>462</v>
      </c>
      <c r="D18" s="35"/>
      <c r="E18" s="31" t="s">
        <v>99</v>
      </c>
      <c r="F18" s="31" t="s">
        <v>450</v>
      </c>
      <c r="G18" s="31" t="s">
        <v>451</v>
      </c>
      <c r="H18" s="33">
        <v>800</v>
      </c>
      <c r="I18" s="33"/>
      <c r="J18" s="33"/>
      <c r="K18" s="33"/>
      <c r="L18" s="33">
        <f t="shared" si="0"/>
        <v>800</v>
      </c>
      <c r="M18" s="48" t="s">
        <v>443</v>
      </c>
      <c r="N18" s="49"/>
      <c r="O18" s="46"/>
      <c r="P18" s="46"/>
    </row>
    <row r="19" spans="1:16" s="23" customFormat="1" ht="18" customHeight="1">
      <c r="A19" s="34"/>
      <c r="B19" s="30">
        <v>14</v>
      </c>
      <c r="C19" s="31" t="s">
        <v>463</v>
      </c>
      <c r="D19" s="35"/>
      <c r="E19" s="31" t="s">
        <v>464</v>
      </c>
      <c r="F19" s="31" t="s">
        <v>448</v>
      </c>
      <c r="G19" s="31" t="s">
        <v>446</v>
      </c>
      <c r="H19" s="33">
        <v>1560</v>
      </c>
      <c r="I19" s="33"/>
      <c r="J19" s="33"/>
      <c r="K19" s="33"/>
      <c r="L19" s="33">
        <f t="shared" si="0"/>
        <v>1560</v>
      </c>
      <c r="M19" s="48" t="s">
        <v>443</v>
      </c>
      <c r="N19" s="49"/>
      <c r="O19" s="46"/>
      <c r="P19" s="46"/>
    </row>
    <row r="20" spans="1:16" s="23" customFormat="1" ht="18" customHeight="1">
      <c r="A20" s="34"/>
      <c r="B20" s="30">
        <v>15</v>
      </c>
      <c r="C20" s="31" t="s">
        <v>465</v>
      </c>
      <c r="D20" s="35"/>
      <c r="E20" s="31">
        <v>30</v>
      </c>
      <c r="F20" s="31" t="s">
        <v>101</v>
      </c>
      <c r="G20" s="31" t="s">
        <v>446</v>
      </c>
      <c r="H20" s="33">
        <v>1612</v>
      </c>
      <c r="I20" s="33"/>
      <c r="J20" s="33"/>
      <c r="K20" s="33"/>
      <c r="L20" s="33">
        <f t="shared" si="0"/>
        <v>1612</v>
      </c>
      <c r="M20" s="48" t="s">
        <v>443</v>
      </c>
      <c r="N20" s="49"/>
      <c r="O20" s="46"/>
      <c r="P20" s="46"/>
    </row>
    <row r="21" spans="1:16" s="23" customFormat="1" ht="18" customHeight="1">
      <c r="A21" s="34"/>
      <c r="B21" s="30"/>
      <c r="C21" s="31" t="s">
        <v>466</v>
      </c>
      <c r="D21" s="35"/>
      <c r="E21" s="31"/>
      <c r="F21" s="31"/>
      <c r="G21" s="31"/>
      <c r="H21" s="33"/>
      <c r="I21" s="33"/>
      <c r="J21" s="33"/>
      <c r="K21" s="33">
        <f>2400+7200+3600+3560</f>
        <v>16760</v>
      </c>
      <c r="L21" s="33">
        <f t="shared" si="0"/>
        <v>16760</v>
      </c>
      <c r="M21" s="48" t="s">
        <v>443</v>
      </c>
      <c r="N21" s="49"/>
      <c r="O21" s="46"/>
      <c r="P21" s="46"/>
    </row>
    <row r="22" spans="1:16" s="23" customFormat="1" ht="18" customHeight="1">
      <c r="A22" s="34"/>
      <c r="B22" s="30"/>
      <c r="C22" s="31" t="s">
        <v>467</v>
      </c>
      <c r="D22" s="35"/>
      <c r="E22" s="31" t="s">
        <v>93</v>
      </c>
      <c r="F22" s="31"/>
      <c r="G22" s="31" t="s">
        <v>468</v>
      </c>
      <c r="H22" s="33"/>
      <c r="I22" s="33"/>
      <c r="J22" s="33"/>
      <c r="K22" s="33">
        <v>240</v>
      </c>
      <c r="L22" s="33">
        <f t="shared" si="0"/>
        <v>240</v>
      </c>
      <c r="M22" s="48" t="s">
        <v>443</v>
      </c>
      <c r="N22" s="49"/>
      <c r="O22" s="46"/>
      <c r="P22" s="46"/>
    </row>
    <row r="23" spans="1:16" s="23" customFormat="1" ht="18" customHeight="1">
      <c r="A23" s="34"/>
      <c r="B23" s="30"/>
      <c r="C23" s="31"/>
      <c r="D23" s="35"/>
      <c r="E23" s="31"/>
      <c r="F23" s="31"/>
      <c r="G23" s="31"/>
      <c r="H23" s="33"/>
      <c r="I23" s="33"/>
      <c r="J23" s="33"/>
      <c r="K23" s="33"/>
      <c r="L23" s="33"/>
      <c r="M23" s="48"/>
      <c r="N23" s="49"/>
      <c r="O23" s="46"/>
      <c r="P23" s="46"/>
    </row>
    <row r="24" spans="1:16" s="23" customFormat="1" ht="18" customHeight="1">
      <c r="A24" s="34"/>
      <c r="B24" s="30"/>
      <c r="C24" s="31"/>
      <c r="D24" s="35"/>
      <c r="E24" s="31"/>
      <c r="F24" s="31"/>
      <c r="G24" s="31"/>
      <c r="H24" s="33"/>
      <c r="I24" s="33"/>
      <c r="J24" s="33"/>
      <c r="K24" s="33"/>
      <c r="L24" s="33"/>
      <c r="M24" s="48"/>
      <c r="N24" s="49"/>
      <c r="O24" s="46"/>
      <c r="P24" s="46"/>
    </row>
    <row r="25" spans="1:16" s="23" customFormat="1" ht="18" customHeight="1">
      <c r="A25" s="34"/>
      <c r="B25" s="30"/>
      <c r="C25" s="31"/>
      <c r="D25" s="35"/>
      <c r="E25" s="31"/>
      <c r="F25" s="31"/>
      <c r="G25" s="31"/>
      <c r="H25" s="33"/>
      <c r="I25" s="33"/>
      <c r="J25" s="33"/>
      <c r="K25" s="33"/>
      <c r="L25" s="33"/>
      <c r="M25" s="48"/>
      <c r="N25" s="49"/>
      <c r="O25" s="46"/>
      <c r="P25" s="46"/>
    </row>
    <row r="26" spans="1:16" s="23" customFormat="1" ht="18" customHeight="1">
      <c r="A26" s="34"/>
      <c r="B26" s="30"/>
      <c r="C26" s="31"/>
      <c r="D26" s="35"/>
      <c r="E26" s="31"/>
      <c r="F26" s="31"/>
      <c r="G26" s="31"/>
      <c r="H26" s="33"/>
      <c r="I26" s="33"/>
      <c r="J26" s="33"/>
      <c r="K26" s="33"/>
      <c r="L26" s="33"/>
      <c r="M26" s="48"/>
      <c r="N26" s="49"/>
      <c r="O26" s="46"/>
      <c r="P26" s="46"/>
    </row>
    <row r="27" spans="1:16" s="23" customFormat="1" ht="18" customHeight="1">
      <c r="A27" s="34"/>
      <c r="B27" s="30"/>
      <c r="C27" s="31"/>
      <c r="D27" s="35"/>
      <c r="E27" s="31"/>
      <c r="F27" s="31"/>
      <c r="G27" s="31"/>
      <c r="H27" s="33"/>
      <c r="I27" s="33"/>
      <c r="J27" s="33"/>
      <c r="K27" s="33"/>
      <c r="L27" s="33"/>
      <c r="M27" s="48"/>
      <c r="N27" s="49"/>
      <c r="O27" s="46"/>
      <c r="P27" s="46"/>
    </row>
    <row r="28" spans="1:16" s="23" customFormat="1" ht="18" customHeight="1">
      <c r="A28" s="25" t="s">
        <v>433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s="23" customFormat="1" ht="18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s="23" customFormat="1" ht="18" customHeight="1">
      <c r="A30" s="26" t="s">
        <v>434</v>
      </c>
      <c r="B30" s="26" t="s">
        <v>1</v>
      </c>
      <c r="C30" s="26" t="s">
        <v>2</v>
      </c>
      <c r="D30" s="26" t="s">
        <v>3</v>
      </c>
      <c r="E30" s="26"/>
      <c r="F30" s="26"/>
      <c r="G30" s="26"/>
      <c r="H30" s="27" t="s">
        <v>4</v>
      </c>
      <c r="I30" s="27" t="s">
        <v>5</v>
      </c>
      <c r="J30" s="27" t="s">
        <v>6</v>
      </c>
      <c r="K30" s="27" t="s">
        <v>7</v>
      </c>
      <c r="L30" s="41" t="s">
        <v>435</v>
      </c>
      <c r="M30" s="45" t="s">
        <v>9</v>
      </c>
      <c r="N30" s="46" t="s">
        <v>10</v>
      </c>
      <c r="O30" s="46" t="s">
        <v>11</v>
      </c>
      <c r="P30" s="46" t="s">
        <v>436</v>
      </c>
    </row>
    <row r="31" spans="1:16" s="23" customFormat="1" ht="24.75" customHeight="1">
      <c r="A31" s="26"/>
      <c r="B31" s="26"/>
      <c r="C31" s="26"/>
      <c r="D31" s="28" t="s">
        <v>437</v>
      </c>
      <c r="E31" s="26" t="s">
        <v>385</v>
      </c>
      <c r="F31" s="26" t="s">
        <v>386</v>
      </c>
      <c r="G31" s="26" t="s">
        <v>438</v>
      </c>
      <c r="H31" s="29"/>
      <c r="I31" s="29"/>
      <c r="J31" s="29"/>
      <c r="K31" s="29"/>
      <c r="L31" s="43"/>
      <c r="M31" s="47"/>
      <c r="N31" s="46"/>
      <c r="O31" s="46"/>
      <c r="P31" s="46"/>
    </row>
    <row r="32" spans="1:16" s="23" customFormat="1" ht="18" customHeight="1">
      <c r="A32" s="30" t="s">
        <v>469</v>
      </c>
      <c r="B32" s="31">
        <v>1</v>
      </c>
      <c r="C32" s="38" t="s">
        <v>470</v>
      </c>
      <c r="D32" s="35"/>
      <c r="E32" s="31"/>
      <c r="F32" s="31" t="s">
        <v>471</v>
      </c>
      <c r="G32" s="31" t="s">
        <v>472</v>
      </c>
      <c r="H32" s="33">
        <v>28</v>
      </c>
      <c r="I32" s="33"/>
      <c r="J32" s="33"/>
      <c r="K32" s="33"/>
      <c r="L32" s="33">
        <f>K32+J32+I32+H32</f>
        <v>28</v>
      </c>
      <c r="M32" s="48" t="s">
        <v>443</v>
      </c>
      <c r="N32" s="49"/>
      <c r="O32" s="46"/>
      <c r="P32" s="46"/>
    </row>
    <row r="33" spans="1:16" s="23" customFormat="1" ht="18" customHeight="1">
      <c r="A33" s="30"/>
      <c r="B33" s="31">
        <v>2</v>
      </c>
      <c r="C33" s="38" t="s">
        <v>473</v>
      </c>
      <c r="D33" s="35"/>
      <c r="E33" s="31" t="s">
        <v>474</v>
      </c>
      <c r="F33" s="31" t="s">
        <v>464</v>
      </c>
      <c r="G33" s="31" t="s">
        <v>475</v>
      </c>
      <c r="H33" s="33">
        <v>277</v>
      </c>
      <c r="I33" s="33"/>
      <c r="J33" s="33"/>
      <c r="K33" s="33"/>
      <c r="L33" s="33">
        <f aca="true" t="shared" si="1" ref="L33:L54">K33+J33+I33+H33</f>
        <v>277</v>
      </c>
      <c r="M33" s="48" t="s">
        <v>443</v>
      </c>
      <c r="N33" s="49"/>
      <c r="O33" s="46"/>
      <c r="P33" s="46"/>
    </row>
    <row r="34" spans="1:16" s="23" customFormat="1" ht="18" customHeight="1">
      <c r="A34" s="30"/>
      <c r="B34" s="31">
        <v>3</v>
      </c>
      <c r="C34" s="38" t="s">
        <v>476</v>
      </c>
      <c r="D34" s="35"/>
      <c r="E34" s="31" t="s">
        <v>474</v>
      </c>
      <c r="F34" s="31" t="s">
        <v>477</v>
      </c>
      <c r="G34" s="31" t="s">
        <v>478</v>
      </c>
      <c r="H34" s="33">
        <v>355</v>
      </c>
      <c r="I34" s="33"/>
      <c r="J34" s="33"/>
      <c r="K34" s="33"/>
      <c r="L34" s="33">
        <f t="shared" si="1"/>
        <v>355</v>
      </c>
      <c r="M34" s="48" t="s">
        <v>443</v>
      </c>
      <c r="N34" s="49"/>
      <c r="O34" s="46"/>
      <c r="P34" s="46"/>
    </row>
    <row r="35" spans="1:16" s="23" customFormat="1" ht="18" customHeight="1">
      <c r="A35" s="30"/>
      <c r="B35" s="31">
        <v>4</v>
      </c>
      <c r="C35" s="38" t="s">
        <v>479</v>
      </c>
      <c r="D35" s="37"/>
      <c r="E35" s="31" t="s">
        <v>474</v>
      </c>
      <c r="F35" s="31" t="s">
        <v>477</v>
      </c>
      <c r="G35" s="31" t="s">
        <v>475</v>
      </c>
      <c r="H35" s="33">
        <v>273</v>
      </c>
      <c r="I35" s="33"/>
      <c r="J35" s="33"/>
      <c r="K35" s="33"/>
      <c r="L35" s="33">
        <f t="shared" si="1"/>
        <v>273</v>
      </c>
      <c r="M35" s="48" t="s">
        <v>443</v>
      </c>
      <c r="N35" s="49"/>
      <c r="O35" s="46"/>
      <c r="P35" s="46"/>
    </row>
    <row r="36" spans="1:16" s="23" customFormat="1" ht="18" customHeight="1">
      <c r="A36" s="30"/>
      <c r="B36" s="31">
        <v>5</v>
      </c>
      <c r="C36" s="38" t="s">
        <v>480</v>
      </c>
      <c r="D36" s="35"/>
      <c r="E36" s="31" t="s">
        <v>474</v>
      </c>
      <c r="F36" s="31" t="s">
        <v>477</v>
      </c>
      <c r="G36" s="31" t="s">
        <v>475</v>
      </c>
      <c r="H36" s="33">
        <v>133</v>
      </c>
      <c r="I36" s="33"/>
      <c r="J36" s="33"/>
      <c r="K36" s="33"/>
      <c r="L36" s="33">
        <f t="shared" si="1"/>
        <v>133</v>
      </c>
      <c r="M36" s="48" t="s">
        <v>443</v>
      </c>
      <c r="N36" s="49"/>
      <c r="O36" s="46"/>
      <c r="P36" s="46"/>
    </row>
    <row r="37" spans="1:16" s="23" customFormat="1" ht="18" customHeight="1">
      <c r="A37" s="30"/>
      <c r="B37" s="31">
        <v>6</v>
      </c>
      <c r="C37" s="38" t="s">
        <v>481</v>
      </c>
      <c r="D37" s="37"/>
      <c r="E37" s="31" t="s">
        <v>474</v>
      </c>
      <c r="F37" s="31" t="s">
        <v>477</v>
      </c>
      <c r="G37" s="31" t="s">
        <v>475</v>
      </c>
      <c r="H37" s="33">
        <v>373</v>
      </c>
      <c r="I37" s="33"/>
      <c r="J37" s="33"/>
      <c r="K37" s="33"/>
      <c r="L37" s="33">
        <f t="shared" si="1"/>
        <v>373</v>
      </c>
      <c r="M37" s="48" t="s">
        <v>443</v>
      </c>
      <c r="N37" s="49"/>
      <c r="O37" s="46"/>
      <c r="P37" s="46"/>
    </row>
    <row r="38" spans="1:16" s="23" customFormat="1" ht="18" customHeight="1">
      <c r="A38" s="30"/>
      <c r="B38" s="31">
        <v>7</v>
      </c>
      <c r="C38" s="38" t="s">
        <v>482</v>
      </c>
      <c r="D38" s="35"/>
      <c r="E38" s="31" t="s">
        <v>474</v>
      </c>
      <c r="F38" s="31" t="s">
        <v>477</v>
      </c>
      <c r="G38" s="31" t="s">
        <v>475</v>
      </c>
      <c r="H38" s="33">
        <v>304</v>
      </c>
      <c r="I38" s="33"/>
      <c r="J38" s="33"/>
      <c r="K38" s="33"/>
      <c r="L38" s="33">
        <f t="shared" si="1"/>
        <v>304</v>
      </c>
      <c r="M38" s="48" t="s">
        <v>443</v>
      </c>
      <c r="N38" s="49"/>
      <c r="O38" s="46"/>
      <c r="P38" s="46"/>
    </row>
    <row r="39" spans="1:16" s="23" customFormat="1" ht="18" customHeight="1">
      <c r="A39" s="30"/>
      <c r="B39" s="31">
        <v>8</v>
      </c>
      <c r="C39" s="38" t="s">
        <v>483</v>
      </c>
      <c r="D39" s="35"/>
      <c r="E39" s="31" t="s">
        <v>474</v>
      </c>
      <c r="F39" s="31" t="s">
        <v>477</v>
      </c>
      <c r="G39" s="31" t="s">
        <v>475</v>
      </c>
      <c r="H39" s="33">
        <v>251</v>
      </c>
      <c r="I39" s="33"/>
      <c r="J39" s="33"/>
      <c r="K39" s="33"/>
      <c r="L39" s="33">
        <f t="shared" si="1"/>
        <v>251</v>
      </c>
      <c r="M39" s="48" t="s">
        <v>443</v>
      </c>
      <c r="N39" s="49"/>
      <c r="O39" s="46"/>
      <c r="P39" s="46"/>
    </row>
    <row r="40" spans="1:16" s="23" customFormat="1" ht="18" customHeight="1">
      <c r="A40" s="30"/>
      <c r="B40" s="31">
        <v>9</v>
      </c>
      <c r="C40" s="38" t="s">
        <v>484</v>
      </c>
      <c r="D40" s="35"/>
      <c r="E40" s="31" t="s">
        <v>474</v>
      </c>
      <c r="F40" s="31" t="s">
        <v>477</v>
      </c>
      <c r="G40" s="31" t="s">
        <v>475</v>
      </c>
      <c r="H40" s="33">
        <v>212</v>
      </c>
      <c r="I40" s="33"/>
      <c r="J40" s="33"/>
      <c r="K40" s="33"/>
      <c r="L40" s="33">
        <f t="shared" si="1"/>
        <v>212</v>
      </c>
      <c r="M40" s="48" t="s">
        <v>443</v>
      </c>
      <c r="N40" s="49"/>
      <c r="O40" s="46"/>
      <c r="P40" s="46"/>
    </row>
    <row r="41" spans="1:16" s="23" customFormat="1" ht="18" customHeight="1">
      <c r="A41" s="30"/>
      <c r="B41" s="31">
        <v>10</v>
      </c>
      <c r="C41" s="31" t="s">
        <v>485</v>
      </c>
      <c r="D41" s="31"/>
      <c r="E41" s="31" t="s">
        <v>448</v>
      </c>
      <c r="F41" s="31" t="s">
        <v>459</v>
      </c>
      <c r="G41" s="31" t="s">
        <v>486</v>
      </c>
      <c r="H41" s="33">
        <v>880</v>
      </c>
      <c r="I41" s="33"/>
      <c r="J41" s="33"/>
      <c r="K41" s="33"/>
      <c r="L41" s="33">
        <f t="shared" si="1"/>
        <v>880</v>
      </c>
      <c r="M41" s="48" t="s">
        <v>443</v>
      </c>
      <c r="N41" s="49"/>
      <c r="O41" s="46"/>
      <c r="P41" s="46"/>
    </row>
    <row r="42" spans="1:16" s="23" customFormat="1" ht="18" customHeight="1">
      <c r="A42" s="30"/>
      <c r="B42" s="31">
        <v>11</v>
      </c>
      <c r="C42" s="31" t="s">
        <v>487</v>
      </c>
      <c r="D42" s="31"/>
      <c r="E42" s="31" t="s">
        <v>448</v>
      </c>
      <c r="F42" s="31" t="s">
        <v>101</v>
      </c>
      <c r="G42" s="31" t="s">
        <v>486</v>
      </c>
      <c r="H42" s="33">
        <v>520</v>
      </c>
      <c r="I42" s="33"/>
      <c r="J42" s="33"/>
      <c r="K42" s="33"/>
      <c r="L42" s="33">
        <f t="shared" si="1"/>
        <v>520</v>
      </c>
      <c r="M42" s="48" t="s">
        <v>443</v>
      </c>
      <c r="N42" s="49"/>
      <c r="O42" s="46"/>
      <c r="P42" s="46"/>
    </row>
    <row r="43" spans="1:16" s="23" customFormat="1" ht="18" customHeight="1">
      <c r="A43" s="30"/>
      <c r="B43" s="31">
        <v>12</v>
      </c>
      <c r="C43" s="31" t="s">
        <v>488</v>
      </c>
      <c r="D43" s="35"/>
      <c r="E43" s="31" t="s">
        <v>464</v>
      </c>
      <c r="F43" s="31" t="s">
        <v>448</v>
      </c>
      <c r="G43" s="31" t="s">
        <v>489</v>
      </c>
      <c r="H43" s="33">
        <v>613</v>
      </c>
      <c r="I43" s="33"/>
      <c r="J43" s="33"/>
      <c r="K43" s="33"/>
      <c r="L43" s="33">
        <f t="shared" si="1"/>
        <v>613</v>
      </c>
      <c r="M43" s="48" t="s">
        <v>443</v>
      </c>
      <c r="N43" s="49"/>
      <c r="O43" s="46"/>
      <c r="P43" s="46"/>
    </row>
    <row r="44" spans="1:16" s="23" customFormat="1" ht="18" customHeight="1">
      <c r="A44" s="30"/>
      <c r="B44" s="31">
        <v>13</v>
      </c>
      <c r="C44" s="31" t="s">
        <v>490</v>
      </c>
      <c r="D44" s="35"/>
      <c r="E44" s="31" t="s">
        <v>99</v>
      </c>
      <c r="F44" s="31" t="s">
        <v>101</v>
      </c>
      <c r="G44" s="31" t="s">
        <v>451</v>
      </c>
      <c r="H44" s="33">
        <v>950</v>
      </c>
      <c r="I44" s="33"/>
      <c r="J44" s="33"/>
      <c r="K44" s="33"/>
      <c r="L44" s="33">
        <f t="shared" si="1"/>
        <v>950</v>
      </c>
      <c r="M44" s="48" t="s">
        <v>443</v>
      </c>
      <c r="N44" s="49"/>
      <c r="O44" s="46"/>
      <c r="P44" s="46"/>
    </row>
    <row r="45" spans="1:16" s="23" customFormat="1" ht="18" customHeight="1">
      <c r="A45" s="30"/>
      <c r="B45" s="31">
        <v>14</v>
      </c>
      <c r="C45" s="31" t="s">
        <v>491</v>
      </c>
      <c r="D45" s="35"/>
      <c r="E45" s="31" t="s">
        <v>99</v>
      </c>
      <c r="F45" s="31" t="s">
        <v>101</v>
      </c>
      <c r="G45" s="31" t="s">
        <v>451</v>
      </c>
      <c r="H45" s="33">
        <v>801</v>
      </c>
      <c r="I45" s="33"/>
      <c r="J45" s="33"/>
      <c r="K45" s="33"/>
      <c r="L45" s="33">
        <f t="shared" si="1"/>
        <v>801</v>
      </c>
      <c r="M45" s="48" t="s">
        <v>443</v>
      </c>
      <c r="N45" s="49"/>
      <c r="O45" s="46"/>
      <c r="P45" s="46"/>
    </row>
    <row r="46" spans="1:16" s="23" customFormat="1" ht="18" customHeight="1">
      <c r="A46" s="30"/>
      <c r="B46" s="31">
        <v>15</v>
      </c>
      <c r="C46" s="31" t="s">
        <v>492</v>
      </c>
      <c r="D46" s="35"/>
      <c r="E46" s="31" t="s">
        <v>448</v>
      </c>
      <c r="F46" s="31" t="s">
        <v>99</v>
      </c>
      <c r="G46" s="31" t="s">
        <v>442</v>
      </c>
      <c r="H46" s="33">
        <v>464</v>
      </c>
      <c r="I46" s="33"/>
      <c r="J46" s="33"/>
      <c r="K46" s="33"/>
      <c r="L46" s="33">
        <f t="shared" si="1"/>
        <v>464</v>
      </c>
      <c r="M46" s="48" t="s">
        <v>443</v>
      </c>
      <c r="N46" s="49"/>
      <c r="O46" s="46"/>
      <c r="P46" s="46"/>
    </row>
    <row r="47" spans="1:16" s="23" customFormat="1" ht="18" customHeight="1">
      <c r="A47" s="30"/>
      <c r="B47" s="31">
        <v>16</v>
      </c>
      <c r="C47" s="31" t="s">
        <v>493</v>
      </c>
      <c r="D47" s="35"/>
      <c r="E47" s="31" t="s">
        <v>448</v>
      </c>
      <c r="F47" s="31" t="s">
        <v>101</v>
      </c>
      <c r="G47" s="31" t="s">
        <v>442</v>
      </c>
      <c r="H47" s="33">
        <v>596</v>
      </c>
      <c r="I47" s="33"/>
      <c r="J47" s="33"/>
      <c r="K47" s="33"/>
      <c r="L47" s="33">
        <f t="shared" si="1"/>
        <v>596</v>
      </c>
      <c r="M47" s="48" t="s">
        <v>443</v>
      </c>
      <c r="N47" s="49"/>
      <c r="O47" s="46"/>
      <c r="P47" s="46"/>
    </row>
    <row r="48" spans="1:16" s="23" customFormat="1" ht="18" customHeight="1">
      <c r="A48" s="30"/>
      <c r="B48" s="31">
        <v>17</v>
      </c>
      <c r="C48" s="31" t="s">
        <v>494</v>
      </c>
      <c r="D48" s="35"/>
      <c r="E48" s="31" t="s">
        <v>459</v>
      </c>
      <c r="F48" s="31" t="s">
        <v>101</v>
      </c>
      <c r="G48" s="31" t="s">
        <v>486</v>
      </c>
      <c r="H48" s="33">
        <v>344</v>
      </c>
      <c r="I48" s="33"/>
      <c r="J48" s="33"/>
      <c r="K48" s="33"/>
      <c r="L48" s="33">
        <f t="shared" si="1"/>
        <v>344</v>
      </c>
      <c r="M48" s="48" t="s">
        <v>443</v>
      </c>
      <c r="N48" s="49"/>
      <c r="O48" s="46"/>
      <c r="P48" s="46"/>
    </row>
    <row r="49" spans="1:16" s="23" customFormat="1" ht="18" customHeight="1">
      <c r="A49" s="30"/>
      <c r="B49" s="31">
        <v>18</v>
      </c>
      <c r="C49" s="31" t="s">
        <v>495</v>
      </c>
      <c r="D49" s="35"/>
      <c r="E49" s="31" t="s">
        <v>496</v>
      </c>
      <c r="F49" s="31" t="s">
        <v>99</v>
      </c>
      <c r="G49" s="31" t="s">
        <v>442</v>
      </c>
      <c r="H49" s="33">
        <v>565</v>
      </c>
      <c r="I49" s="33"/>
      <c r="J49" s="33"/>
      <c r="K49" s="33"/>
      <c r="L49" s="33">
        <f t="shared" si="1"/>
        <v>565</v>
      </c>
      <c r="M49" s="48" t="s">
        <v>443</v>
      </c>
      <c r="N49" s="49"/>
      <c r="O49" s="46"/>
      <c r="P49" s="46"/>
    </row>
    <row r="50" spans="1:16" s="23" customFormat="1" ht="18" customHeight="1">
      <c r="A50" s="30"/>
      <c r="B50" s="31">
        <v>19</v>
      </c>
      <c r="C50" s="31" t="s">
        <v>497</v>
      </c>
      <c r="D50" s="35"/>
      <c r="E50" s="31" t="s">
        <v>496</v>
      </c>
      <c r="F50" s="31" t="s">
        <v>99</v>
      </c>
      <c r="G50" s="31" t="s">
        <v>442</v>
      </c>
      <c r="H50" s="33">
        <v>441</v>
      </c>
      <c r="I50" s="33"/>
      <c r="J50" s="33"/>
      <c r="K50" s="33"/>
      <c r="L50" s="33">
        <f t="shared" si="1"/>
        <v>441</v>
      </c>
      <c r="M50" s="48" t="s">
        <v>443</v>
      </c>
      <c r="N50" s="49"/>
      <c r="O50" s="46"/>
      <c r="P50" s="46"/>
    </row>
    <row r="51" spans="1:16" s="23" customFormat="1" ht="18" customHeight="1">
      <c r="A51" s="30"/>
      <c r="B51" s="31">
        <v>20</v>
      </c>
      <c r="C51" s="31" t="s">
        <v>498</v>
      </c>
      <c r="D51" s="35"/>
      <c r="E51" s="31" t="s">
        <v>471</v>
      </c>
      <c r="F51" s="31" t="s">
        <v>99</v>
      </c>
      <c r="G51" s="31" t="s">
        <v>486</v>
      </c>
      <c r="H51" s="33">
        <v>1004</v>
      </c>
      <c r="I51" s="33"/>
      <c r="J51" s="33"/>
      <c r="K51" s="33"/>
      <c r="L51" s="33">
        <f t="shared" si="1"/>
        <v>1004</v>
      </c>
      <c r="M51" s="48" t="s">
        <v>443</v>
      </c>
      <c r="N51" s="49"/>
      <c r="O51" s="46"/>
      <c r="P51" s="46"/>
    </row>
    <row r="52" spans="1:16" s="23" customFormat="1" ht="18" customHeight="1">
      <c r="A52" s="30" t="s">
        <v>499</v>
      </c>
      <c r="B52" s="30">
        <v>1</v>
      </c>
      <c r="C52" s="31" t="s">
        <v>500</v>
      </c>
      <c r="D52" s="35"/>
      <c r="E52" s="35" t="s">
        <v>402</v>
      </c>
      <c r="F52" s="35"/>
      <c r="G52" s="35"/>
      <c r="H52" s="39">
        <v>15</v>
      </c>
      <c r="I52" s="33"/>
      <c r="J52" s="33"/>
      <c r="K52" s="33"/>
      <c r="L52" s="33">
        <f t="shared" si="1"/>
        <v>15</v>
      </c>
      <c r="M52" s="48" t="s">
        <v>21</v>
      </c>
      <c r="N52" s="46"/>
      <c r="O52" s="46"/>
      <c r="P52" s="46"/>
    </row>
    <row r="53" spans="1:16" s="23" customFormat="1" ht="18" customHeight="1">
      <c r="A53" s="30"/>
      <c r="B53" s="30">
        <v>4</v>
      </c>
      <c r="C53" s="31" t="s">
        <v>501</v>
      </c>
      <c r="D53" s="35"/>
      <c r="E53" s="35" t="s">
        <v>502</v>
      </c>
      <c r="F53" s="35"/>
      <c r="G53" s="31" t="s">
        <v>503</v>
      </c>
      <c r="H53" s="40">
        <v>18</v>
      </c>
      <c r="I53" s="33"/>
      <c r="J53" s="33"/>
      <c r="K53" s="33"/>
      <c r="L53" s="33">
        <f t="shared" si="1"/>
        <v>18</v>
      </c>
      <c r="M53" s="48" t="s">
        <v>443</v>
      </c>
      <c r="N53" s="49"/>
      <c r="O53" s="46"/>
      <c r="P53" s="46"/>
    </row>
    <row r="54" spans="1:16" s="23" customFormat="1" ht="18" customHeight="1">
      <c r="A54" s="30"/>
      <c r="B54" s="30">
        <v>6</v>
      </c>
      <c r="C54" s="31" t="s">
        <v>504</v>
      </c>
      <c r="D54" s="35" t="s">
        <v>502</v>
      </c>
      <c r="E54" s="35"/>
      <c r="F54" s="35"/>
      <c r="G54" s="31" t="s">
        <v>503</v>
      </c>
      <c r="H54" s="39">
        <v>32</v>
      </c>
      <c r="I54" s="33"/>
      <c r="J54" s="33"/>
      <c r="K54" s="33"/>
      <c r="L54" s="33">
        <f t="shared" si="1"/>
        <v>32</v>
      </c>
      <c r="M54" s="48" t="s">
        <v>21</v>
      </c>
      <c r="N54" s="46"/>
      <c r="O54" s="46"/>
      <c r="P54" s="46"/>
    </row>
    <row r="55" spans="1:16" s="23" customFormat="1" ht="18" customHeight="1">
      <c r="A55" s="30"/>
      <c r="B55" s="30"/>
      <c r="C55" s="31"/>
      <c r="D55" s="35"/>
      <c r="E55" s="35"/>
      <c r="F55" s="35"/>
      <c r="G55" s="31"/>
      <c r="H55" s="39"/>
      <c r="I55" s="33"/>
      <c r="J55" s="33"/>
      <c r="K55" s="33"/>
      <c r="L55" s="33"/>
      <c r="M55" s="48"/>
      <c r="N55" s="46"/>
      <c r="O55" s="46"/>
      <c r="P55" s="46"/>
    </row>
    <row r="56" spans="1:16" s="23" customFormat="1" ht="18" customHeight="1">
      <c r="A56" s="25" t="s">
        <v>433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s="23" customFormat="1" ht="18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s="23" customFormat="1" ht="18" customHeight="1">
      <c r="A58" s="26" t="s">
        <v>434</v>
      </c>
      <c r="B58" s="26" t="s">
        <v>1</v>
      </c>
      <c r="C58" s="26" t="s">
        <v>2</v>
      </c>
      <c r="D58" s="26" t="s">
        <v>3</v>
      </c>
      <c r="E58" s="26"/>
      <c r="F58" s="26"/>
      <c r="G58" s="26"/>
      <c r="H58" s="41" t="s">
        <v>4</v>
      </c>
      <c r="I58" s="41" t="s">
        <v>5</v>
      </c>
      <c r="J58" s="41" t="s">
        <v>6</v>
      </c>
      <c r="K58" s="41" t="s">
        <v>7</v>
      </c>
      <c r="L58" s="41" t="s">
        <v>435</v>
      </c>
      <c r="M58" s="50" t="s">
        <v>9</v>
      </c>
      <c r="N58" s="51" t="s">
        <v>10</v>
      </c>
      <c r="O58" s="51" t="s">
        <v>11</v>
      </c>
      <c r="P58" s="52" t="s">
        <v>436</v>
      </c>
    </row>
    <row r="59" spans="1:16" s="23" customFormat="1" ht="18" customHeight="1">
      <c r="A59" s="26"/>
      <c r="B59" s="26"/>
      <c r="C59" s="26"/>
      <c r="D59" s="28" t="s">
        <v>437</v>
      </c>
      <c r="E59" s="26" t="s">
        <v>385</v>
      </c>
      <c r="F59" s="26" t="s">
        <v>386</v>
      </c>
      <c r="G59" s="26" t="s">
        <v>438</v>
      </c>
      <c r="H59" s="42"/>
      <c r="I59" s="42"/>
      <c r="J59" s="42"/>
      <c r="K59" s="42"/>
      <c r="L59" s="42"/>
      <c r="M59" s="53"/>
      <c r="N59" s="54"/>
      <c r="O59" s="54"/>
      <c r="P59" s="55"/>
    </row>
    <row r="60" spans="1:16" s="23" customFormat="1" ht="18" customHeight="1">
      <c r="A60" s="26"/>
      <c r="B60" s="26"/>
      <c r="C60" s="26"/>
      <c r="D60" s="28"/>
      <c r="E60" s="26"/>
      <c r="F60" s="26"/>
      <c r="G60" s="26"/>
      <c r="H60" s="43"/>
      <c r="I60" s="43"/>
      <c r="J60" s="43"/>
      <c r="K60" s="43"/>
      <c r="L60" s="43"/>
      <c r="M60" s="56"/>
      <c r="N60" s="57"/>
      <c r="O60" s="57"/>
      <c r="P60" s="58"/>
    </row>
    <row r="61" spans="1:16" s="23" customFormat="1" ht="18" customHeight="1">
      <c r="A61" s="30" t="s">
        <v>505</v>
      </c>
      <c r="B61" s="44">
        <v>1</v>
      </c>
      <c r="C61" s="38" t="s">
        <v>506</v>
      </c>
      <c r="D61" s="37"/>
      <c r="E61" s="36"/>
      <c r="F61" s="36"/>
      <c r="G61" s="31" t="s">
        <v>507</v>
      </c>
      <c r="H61" s="33">
        <v>151</v>
      </c>
      <c r="I61" s="33"/>
      <c r="J61" s="33"/>
      <c r="K61" s="33"/>
      <c r="L61" s="33">
        <f>K61+J61+I61+H61</f>
        <v>151</v>
      </c>
      <c r="M61" s="48" t="s">
        <v>443</v>
      </c>
      <c r="N61" s="49"/>
      <c r="O61" s="46"/>
      <c r="P61" s="46"/>
    </row>
    <row r="62" spans="1:16" s="23" customFormat="1" ht="18" customHeight="1">
      <c r="A62" s="30"/>
      <c r="B62" s="30">
        <v>3</v>
      </c>
      <c r="C62" s="38" t="s">
        <v>508</v>
      </c>
      <c r="D62" s="37"/>
      <c r="E62" s="36"/>
      <c r="F62" s="36"/>
      <c r="G62" s="31" t="s">
        <v>507</v>
      </c>
      <c r="H62" s="33">
        <v>112</v>
      </c>
      <c r="I62" s="33"/>
      <c r="J62" s="33"/>
      <c r="K62" s="33"/>
      <c r="L62" s="33">
        <f aca="true" t="shared" si="2" ref="L62:L82">K62+J62+I62+H62</f>
        <v>112</v>
      </c>
      <c r="M62" s="48" t="s">
        <v>443</v>
      </c>
      <c r="N62" s="49"/>
      <c r="O62" s="46"/>
      <c r="P62" s="46"/>
    </row>
    <row r="63" spans="1:16" s="23" customFormat="1" ht="18" customHeight="1">
      <c r="A63" s="30"/>
      <c r="B63" s="30">
        <v>5</v>
      </c>
      <c r="C63" s="38" t="s">
        <v>509</v>
      </c>
      <c r="D63" s="35"/>
      <c r="E63" s="31"/>
      <c r="F63" s="31"/>
      <c r="G63" s="31" t="s">
        <v>507</v>
      </c>
      <c r="H63" s="33">
        <v>213</v>
      </c>
      <c r="I63" s="33"/>
      <c r="J63" s="33"/>
      <c r="K63" s="33"/>
      <c r="L63" s="33">
        <f t="shared" si="2"/>
        <v>213</v>
      </c>
      <c r="M63" s="48" t="s">
        <v>443</v>
      </c>
      <c r="N63" s="49"/>
      <c r="O63" s="46"/>
      <c r="P63" s="46"/>
    </row>
    <row r="64" spans="1:16" s="23" customFormat="1" ht="18" customHeight="1">
      <c r="A64" s="30"/>
      <c r="B64" s="44">
        <v>6</v>
      </c>
      <c r="C64" s="31" t="s">
        <v>510</v>
      </c>
      <c r="D64" s="35"/>
      <c r="E64" s="31"/>
      <c r="F64" s="31" t="s">
        <v>99</v>
      </c>
      <c r="G64" s="31" t="s">
        <v>486</v>
      </c>
      <c r="H64" s="33">
        <v>451</v>
      </c>
      <c r="I64" s="33"/>
      <c r="J64" s="33"/>
      <c r="K64" s="33"/>
      <c r="L64" s="33">
        <f t="shared" si="2"/>
        <v>451</v>
      </c>
      <c r="M64" s="48" t="s">
        <v>443</v>
      </c>
      <c r="N64" s="49"/>
      <c r="O64" s="46"/>
      <c r="P64" s="46"/>
    </row>
    <row r="65" spans="1:16" s="23" customFormat="1" ht="18" customHeight="1">
      <c r="A65" s="30"/>
      <c r="B65" s="30">
        <v>7</v>
      </c>
      <c r="C65" s="38" t="s">
        <v>511</v>
      </c>
      <c r="D65" s="35"/>
      <c r="E65" s="31"/>
      <c r="F65" s="31"/>
      <c r="G65" s="31" t="s">
        <v>507</v>
      </c>
      <c r="H65" s="33">
        <v>74</v>
      </c>
      <c r="I65" s="33"/>
      <c r="J65" s="33"/>
      <c r="K65" s="33"/>
      <c r="L65" s="33">
        <f t="shared" si="2"/>
        <v>74</v>
      </c>
      <c r="M65" s="48" t="s">
        <v>443</v>
      </c>
      <c r="N65" s="49"/>
      <c r="O65" s="46"/>
      <c r="P65" s="46"/>
    </row>
    <row r="66" spans="1:16" s="23" customFormat="1" ht="18" customHeight="1">
      <c r="A66" s="30"/>
      <c r="B66" s="30">
        <v>8</v>
      </c>
      <c r="C66" s="38" t="s">
        <v>512</v>
      </c>
      <c r="D66" s="35"/>
      <c r="E66" s="31"/>
      <c r="F66" s="31"/>
      <c r="G66" s="31" t="s">
        <v>513</v>
      </c>
      <c r="H66" s="33">
        <v>2517</v>
      </c>
      <c r="I66" s="33"/>
      <c r="J66" s="33"/>
      <c r="K66" s="33"/>
      <c r="L66" s="33">
        <f t="shared" si="2"/>
        <v>2517</v>
      </c>
      <c r="M66" s="48" t="s">
        <v>443</v>
      </c>
      <c r="N66" s="49"/>
      <c r="O66" s="85"/>
      <c r="P66" s="46"/>
    </row>
    <row r="67" spans="1:16" s="23" customFormat="1" ht="18" customHeight="1">
      <c r="A67" s="30"/>
      <c r="B67" s="44">
        <v>9</v>
      </c>
      <c r="C67" s="31" t="s">
        <v>514</v>
      </c>
      <c r="D67" s="35"/>
      <c r="E67" s="31"/>
      <c r="F67" s="31"/>
      <c r="G67" s="31" t="s">
        <v>507</v>
      </c>
      <c r="H67" s="33">
        <v>29</v>
      </c>
      <c r="I67" s="33"/>
      <c r="J67" s="33"/>
      <c r="K67" s="33"/>
      <c r="L67" s="33">
        <f t="shared" si="2"/>
        <v>29</v>
      </c>
      <c r="M67" s="48" t="s">
        <v>443</v>
      </c>
      <c r="N67" s="49"/>
      <c r="O67" s="46"/>
      <c r="P67" s="46"/>
    </row>
    <row r="68" spans="1:16" s="23" customFormat="1" ht="18" customHeight="1">
      <c r="A68" s="30"/>
      <c r="B68" s="30">
        <v>10</v>
      </c>
      <c r="C68" s="31" t="s">
        <v>515</v>
      </c>
      <c r="D68" s="35"/>
      <c r="E68" s="31"/>
      <c r="F68" s="31"/>
      <c r="G68" s="31" t="s">
        <v>507</v>
      </c>
      <c r="H68" s="33">
        <v>22</v>
      </c>
      <c r="I68" s="33"/>
      <c r="J68" s="33"/>
      <c r="K68" s="33"/>
      <c r="L68" s="33">
        <f t="shared" si="2"/>
        <v>22</v>
      </c>
      <c r="M68" s="48" t="s">
        <v>443</v>
      </c>
      <c r="N68" s="49"/>
      <c r="O68" s="46"/>
      <c r="P68" s="46"/>
    </row>
    <row r="69" spans="1:16" s="23" customFormat="1" ht="18" customHeight="1">
      <c r="A69" s="30"/>
      <c r="B69" s="44">
        <v>11</v>
      </c>
      <c r="C69" s="31" t="s">
        <v>516</v>
      </c>
      <c r="D69" s="35"/>
      <c r="E69" s="31"/>
      <c r="F69" s="31"/>
      <c r="G69" s="31" t="s">
        <v>517</v>
      </c>
      <c r="H69" s="33">
        <v>78</v>
      </c>
      <c r="I69" s="33"/>
      <c r="J69" s="33"/>
      <c r="K69" s="33"/>
      <c r="L69" s="33">
        <f t="shared" si="2"/>
        <v>78</v>
      </c>
      <c r="M69" s="48" t="s">
        <v>443</v>
      </c>
      <c r="N69" s="49"/>
      <c r="O69" s="46"/>
      <c r="P69" s="46"/>
    </row>
    <row r="70" spans="1:16" s="23" customFormat="1" ht="18" customHeight="1">
      <c r="A70" s="30"/>
      <c r="B70" s="44">
        <v>12</v>
      </c>
      <c r="C70" s="31" t="s">
        <v>518</v>
      </c>
      <c r="D70" s="35"/>
      <c r="E70" s="35"/>
      <c r="F70" s="35"/>
      <c r="G70" s="31" t="s">
        <v>517</v>
      </c>
      <c r="H70" s="33">
        <v>70</v>
      </c>
      <c r="I70" s="33"/>
      <c r="J70" s="33"/>
      <c r="K70" s="33"/>
      <c r="L70" s="33">
        <f t="shared" si="2"/>
        <v>70</v>
      </c>
      <c r="M70" s="48" t="s">
        <v>443</v>
      </c>
      <c r="N70" s="49"/>
      <c r="O70" s="46"/>
      <c r="P70" s="46"/>
    </row>
    <row r="71" spans="1:16" s="23" customFormat="1" ht="18" customHeight="1">
      <c r="A71" s="30"/>
      <c r="B71" s="44">
        <v>14</v>
      </c>
      <c r="C71" s="31" t="s">
        <v>519</v>
      </c>
      <c r="D71" s="35"/>
      <c r="E71" s="31" t="s">
        <v>155</v>
      </c>
      <c r="F71" s="31" t="s">
        <v>101</v>
      </c>
      <c r="G71" s="31" t="s">
        <v>517</v>
      </c>
      <c r="H71" s="33">
        <v>367</v>
      </c>
      <c r="I71" s="33"/>
      <c r="J71" s="33"/>
      <c r="K71" s="33"/>
      <c r="L71" s="33">
        <f t="shared" si="2"/>
        <v>367</v>
      </c>
      <c r="M71" s="48" t="s">
        <v>443</v>
      </c>
      <c r="N71" s="49"/>
      <c r="O71" s="46"/>
      <c r="P71" s="46"/>
    </row>
    <row r="72" spans="1:16" s="23" customFormat="1" ht="18" customHeight="1">
      <c r="A72" s="30"/>
      <c r="B72" s="44">
        <v>15</v>
      </c>
      <c r="C72" s="36" t="s">
        <v>520</v>
      </c>
      <c r="D72" s="37"/>
      <c r="E72" s="31" t="s">
        <v>155</v>
      </c>
      <c r="F72" s="31" t="s">
        <v>101</v>
      </c>
      <c r="G72" s="36" t="s">
        <v>517</v>
      </c>
      <c r="H72" s="33">
        <v>121</v>
      </c>
      <c r="I72" s="33"/>
      <c r="J72" s="33"/>
      <c r="K72" s="33"/>
      <c r="L72" s="33">
        <f t="shared" si="2"/>
        <v>121</v>
      </c>
      <c r="M72" s="48" t="s">
        <v>443</v>
      </c>
      <c r="N72" s="49"/>
      <c r="O72" s="46"/>
      <c r="P72" s="46"/>
    </row>
    <row r="73" spans="1:16" s="23" customFormat="1" ht="18" customHeight="1">
      <c r="A73" s="30"/>
      <c r="B73" s="44">
        <v>16</v>
      </c>
      <c r="C73" s="31" t="s">
        <v>521</v>
      </c>
      <c r="D73" s="35"/>
      <c r="E73" s="31" t="s">
        <v>234</v>
      </c>
      <c r="F73" s="31">
        <v>10</v>
      </c>
      <c r="G73" s="31" t="s">
        <v>522</v>
      </c>
      <c r="H73" s="33">
        <v>77</v>
      </c>
      <c r="I73" s="33"/>
      <c r="J73" s="33"/>
      <c r="K73" s="33"/>
      <c r="L73" s="33">
        <f t="shared" si="2"/>
        <v>77</v>
      </c>
      <c r="M73" s="48" t="s">
        <v>443</v>
      </c>
      <c r="N73" s="49"/>
      <c r="O73" s="46"/>
      <c r="P73" s="46"/>
    </row>
    <row r="74" spans="1:16" s="23" customFormat="1" ht="18" customHeight="1">
      <c r="A74" s="30"/>
      <c r="B74" s="44">
        <v>18</v>
      </c>
      <c r="C74" s="31" t="s">
        <v>523</v>
      </c>
      <c r="D74" s="35"/>
      <c r="E74" s="31" t="s">
        <v>136</v>
      </c>
      <c r="F74" s="31" t="s">
        <v>101</v>
      </c>
      <c r="G74" s="31" t="s">
        <v>446</v>
      </c>
      <c r="H74" s="33">
        <v>210</v>
      </c>
      <c r="I74" s="33"/>
      <c r="J74" s="33"/>
      <c r="K74" s="33"/>
      <c r="L74" s="33">
        <f t="shared" si="2"/>
        <v>210</v>
      </c>
      <c r="M74" s="48" t="s">
        <v>443</v>
      </c>
      <c r="N74" s="49"/>
      <c r="O74" s="46"/>
      <c r="P74" s="46"/>
    </row>
    <row r="75" spans="1:16" s="23" customFormat="1" ht="18" customHeight="1">
      <c r="A75" s="30"/>
      <c r="B75" s="44">
        <v>19</v>
      </c>
      <c r="C75" s="31" t="s">
        <v>524</v>
      </c>
      <c r="D75" s="35"/>
      <c r="E75" s="31"/>
      <c r="F75" s="31"/>
      <c r="G75" s="31" t="s">
        <v>507</v>
      </c>
      <c r="H75" s="33">
        <v>2238</v>
      </c>
      <c r="I75" s="33"/>
      <c r="J75" s="33"/>
      <c r="K75" s="33"/>
      <c r="L75" s="33">
        <f t="shared" si="2"/>
        <v>2238</v>
      </c>
      <c r="M75" s="48" t="s">
        <v>443</v>
      </c>
      <c r="N75" s="49"/>
      <c r="O75" s="46"/>
      <c r="P75" s="46"/>
    </row>
    <row r="76" spans="1:16" s="23" customFormat="1" ht="18" customHeight="1">
      <c r="A76" s="30"/>
      <c r="B76" s="44">
        <v>20</v>
      </c>
      <c r="C76" s="31" t="s">
        <v>525</v>
      </c>
      <c r="D76" s="35"/>
      <c r="E76" s="31"/>
      <c r="F76" s="31"/>
      <c r="G76" s="31" t="s">
        <v>507</v>
      </c>
      <c r="H76" s="33">
        <v>183</v>
      </c>
      <c r="I76" s="33"/>
      <c r="J76" s="33"/>
      <c r="K76" s="33"/>
      <c r="L76" s="33">
        <f t="shared" si="2"/>
        <v>183</v>
      </c>
      <c r="M76" s="48" t="s">
        <v>443</v>
      </c>
      <c r="N76" s="49"/>
      <c r="O76" s="46"/>
      <c r="P76" s="46"/>
    </row>
    <row r="77" spans="1:16" s="23" customFormat="1" ht="18" customHeight="1">
      <c r="A77" s="30"/>
      <c r="B77" s="44"/>
      <c r="C77" s="31" t="s">
        <v>526</v>
      </c>
      <c r="D77" s="35"/>
      <c r="E77" s="31" t="s">
        <v>101</v>
      </c>
      <c r="F77" s="31" t="s">
        <v>450</v>
      </c>
      <c r="G77" s="31" t="s">
        <v>446</v>
      </c>
      <c r="H77" s="33">
        <v>50</v>
      </c>
      <c r="I77" s="33"/>
      <c r="J77" s="33"/>
      <c r="K77" s="33"/>
      <c r="L77" s="33">
        <f t="shared" si="2"/>
        <v>50</v>
      </c>
      <c r="M77" s="48" t="s">
        <v>443</v>
      </c>
      <c r="N77" s="49"/>
      <c r="O77" s="46"/>
      <c r="P77" s="46"/>
    </row>
    <row r="78" spans="1:16" s="23" customFormat="1" ht="18" customHeight="1">
      <c r="A78" s="30"/>
      <c r="B78" s="44">
        <v>23</v>
      </c>
      <c r="C78" s="38" t="s">
        <v>527</v>
      </c>
      <c r="D78" s="35"/>
      <c r="E78" s="31"/>
      <c r="F78" s="31"/>
      <c r="G78" s="31" t="s">
        <v>528</v>
      </c>
      <c r="H78" s="33">
        <v>55</v>
      </c>
      <c r="I78" s="33"/>
      <c r="J78" s="33"/>
      <c r="K78" s="33"/>
      <c r="L78" s="33">
        <f t="shared" si="2"/>
        <v>55</v>
      </c>
      <c r="M78" s="48" t="s">
        <v>443</v>
      </c>
      <c r="N78" s="49"/>
      <c r="O78" s="46"/>
      <c r="P78" s="46"/>
    </row>
    <row r="79" spans="1:16" s="23" customFormat="1" ht="18" customHeight="1">
      <c r="A79" s="30"/>
      <c r="B79" s="44">
        <v>10</v>
      </c>
      <c r="C79" s="31" t="s">
        <v>529</v>
      </c>
      <c r="D79" s="35" t="s">
        <v>530</v>
      </c>
      <c r="E79" s="35"/>
      <c r="F79" s="35"/>
      <c r="G79" s="31" t="s">
        <v>522</v>
      </c>
      <c r="H79" s="33">
        <v>20</v>
      </c>
      <c r="I79" s="33"/>
      <c r="J79" s="33"/>
      <c r="K79" s="33"/>
      <c r="L79" s="33">
        <f t="shared" si="2"/>
        <v>20</v>
      </c>
      <c r="M79" s="48" t="s">
        <v>443</v>
      </c>
      <c r="N79" s="49"/>
      <c r="O79" s="46"/>
      <c r="P79" s="46"/>
    </row>
    <row r="80" spans="1:16" s="23" customFormat="1" ht="18" customHeight="1">
      <c r="A80" s="30"/>
      <c r="B80" s="44">
        <v>26</v>
      </c>
      <c r="C80" s="31" t="s">
        <v>531</v>
      </c>
      <c r="D80" s="35"/>
      <c r="E80" s="35"/>
      <c r="F80" s="35"/>
      <c r="G80" s="31" t="s">
        <v>528</v>
      </c>
      <c r="H80" s="33">
        <v>38</v>
      </c>
      <c r="I80" s="33"/>
      <c r="J80" s="33"/>
      <c r="K80" s="33"/>
      <c r="L80" s="33">
        <f t="shared" si="2"/>
        <v>38</v>
      </c>
      <c r="M80" s="48" t="s">
        <v>443</v>
      </c>
      <c r="N80" s="49"/>
      <c r="O80" s="46"/>
      <c r="P80" s="46"/>
    </row>
    <row r="81" spans="1:16" s="23" customFormat="1" ht="18" customHeight="1">
      <c r="A81" s="30"/>
      <c r="B81" s="44">
        <v>27</v>
      </c>
      <c r="C81" s="31" t="s">
        <v>532</v>
      </c>
      <c r="D81" s="35"/>
      <c r="E81" s="35"/>
      <c r="F81" s="35"/>
      <c r="G81" s="31" t="s">
        <v>528</v>
      </c>
      <c r="H81" s="33">
        <v>48</v>
      </c>
      <c r="I81" s="33"/>
      <c r="J81" s="33"/>
      <c r="K81" s="33"/>
      <c r="L81" s="33">
        <f t="shared" si="2"/>
        <v>48</v>
      </c>
      <c r="M81" s="48" t="s">
        <v>443</v>
      </c>
      <c r="N81" s="49"/>
      <c r="O81" s="46"/>
      <c r="P81" s="46"/>
    </row>
    <row r="82" spans="1:16" s="23" customFormat="1" ht="18" customHeight="1">
      <c r="A82" s="30"/>
      <c r="B82" s="30">
        <v>28</v>
      </c>
      <c r="C82" s="31" t="s">
        <v>533</v>
      </c>
      <c r="D82" s="35"/>
      <c r="E82" s="31" t="s">
        <v>448</v>
      </c>
      <c r="F82" s="31" t="s">
        <v>99</v>
      </c>
      <c r="G82" s="31" t="s">
        <v>486</v>
      </c>
      <c r="H82" s="33">
        <v>34</v>
      </c>
      <c r="I82" s="33"/>
      <c r="J82" s="33"/>
      <c r="K82" s="33"/>
      <c r="L82" s="33">
        <f t="shared" si="2"/>
        <v>34</v>
      </c>
      <c r="M82" s="48" t="s">
        <v>443</v>
      </c>
      <c r="N82" s="49"/>
      <c r="O82" s="46"/>
      <c r="P82" s="46"/>
    </row>
    <row r="83" spans="1:16" s="23" customFormat="1" ht="18" customHeight="1">
      <c r="A83" s="30"/>
      <c r="B83" s="30"/>
      <c r="C83" s="31"/>
      <c r="D83" s="35"/>
      <c r="E83" s="31"/>
      <c r="F83" s="31"/>
      <c r="G83" s="31"/>
      <c r="H83" s="33"/>
      <c r="I83" s="33"/>
      <c r="J83" s="33"/>
      <c r="K83" s="33"/>
      <c r="L83" s="33"/>
      <c r="M83" s="48"/>
      <c r="N83" s="49"/>
      <c r="O83" s="46"/>
      <c r="P83" s="46"/>
    </row>
    <row r="84" spans="1:16" s="23" customFormat="1" ht="18" customHeight="1">
      <c r="A84" s="30"/>
      <c r="B84" s="60" t="s">
        <v>433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86"/>
      <c r="N84" s="87"/>
      <c r="O84" s="87"/>
      <c r="P84" s="87"/>
    </row>
    <row r="85" spans="1:16" s="23" customFormat="1" ht="18" customHeight="1">
      <c r="A85" s="3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86"/>
      <c r="N85" s="87"/>
      <c r="O85" s="87"/>
      <c r="P85" s="87"/>
    </row>
    <row r="86" spans="1:16" s="23" customFormat="1" ht="18" customHeight="1">
      <c r="A86" s="30"/>
      <c r="B86" s="26" t="s">
        <v>1</v>
      </c>
      <c r="C86" s="26" t="s">
        <v>2</v>
      </c>
      <c r="D86" s="26" t="s">
        <v>3</v>
      </c>
      <c r="E86" s="26"/>
      <c r="F86" s="26"/>
      <c r="G86" s="26"/>
      <c r="H86" s="27" t="s">
        <v>4</v>
      </c>
      <c r="I86" s="27" t="s">
        <v>5</v>
      </c>
      <c r="J86" s="27" t="s">
        <v>6</v>
      </c>
      <c r="K86" s="27" t="s">
        <v>7</v>
      </c>
      <c r="L86" s="41" t="s">
        <v>435</v>
      </c>
      <c r="M86" s="45" t="s">
        <v>9</v>
      </c>
      <c r="N86" s="46" t="s">
        <v>10</v>
      </c>
      <c r="O86" s="46" t="s">
        <v>11</v>
      </c>
      <c r="P86" s="46" t="s">
        <v>436</v>
      </c>
    </row>
    <row r="87" spans="1:16" s="23" customFormat="1" ht="24" customHeight="1">
      <c r="A87" s="30"/>
      <c r="B87" s="26"/>
      <c r="C87" s="26"/>
      <c r="D87" s="28" t="s">
        <v>437</v>
      </c>
      <c r="E87" s="26" t="s">
        <v>385</v>
      </c>
      <c r="F87" s="26" t="s">
        <v>386</v>
      </c>
      <c r="G87" s="26" t="s">
        <v>438</v>
      </c>
      <c r="H87" s="29"/>
      <c r="I87" s="29"/>
      <c r="J87" s="29"/>
      <c r="K87" s="29"/>
      <c r="L87" s="43"/>
      <c r="M87" s="47"/>
      <c r="N87" s="46"/>
      <c r="O87" s="46"/>
      <c r="P87" s="46"/>
    </row>
    <row r="88" spans="1:16" s="23" customFormat="1" ht="18" customHeight="1">
      <c r="A88" s="30"/>
      <c r="B88" s="30">
        <v>29</v>
      </c>
      <c r="C88" s="31" t="s">
        <v>534</v>
      </c>
      <c r="D88" s="35"/>
      <c r="E88" s="31" t="s">
        <v>448</v>
      </c>
      <c r="F88" s="31" t="s">
        <v>99</v>
      </c>
      <c r="G88" s="31" t="s">
        <v>486</v>
      </c>
      <c r="H88" s="33">
        <v>21</v>
      </c>
      <c r="I88" s="33"/>
      <c r="J88" s="33"/>
      <c r="K88" s="33"/>
      <c r="L88" s="33">
        <f>K88+J88+I88+H88</f>
        <v>21</v>
      </c>
      <c r="M88" s="48" t="s">
        <v>443</v>
      </c>
      <c r="N88" s="49"/>
      <c r="O88" s="46"/>
      <c r="P88" s="46"/>
    </row>
    <row r="89" spans="1:16" s="23" customFormat="1" ht="18" customHeight="1">
      <c r="A89" s="30"/>
      <c r="B89" s="44">
        <v>30</v>
      </c>
      <c r="C89" s="31" t="s">
        <v>535</v>
      </c>
      <c r="D89" s="35"/>
      <c r="E89" s="31" t="s">
        <v>464</v>
      </c>
      <c r="F89" s="31" t="s">
        <v>459</v>
      </c>
      <c r="G89" s="31" t="s">
        <v>486</v>
      </c>
      <c r="H89" s="33">
        <v>53</v>
      </c>
      <c r="I89" s="33"/>
      <c r="J89" s="33"/>
      <c r="K89" s="33"/>
      <c r="L89" s="33">
        <f aca="true" t="shared" si="3" ref="L89:L97">K89+J89+I89+H89</f>
        <v>53</v>
      </c>
      <c r="M89" s="48" t="s">
        <v>443</v>
      </c>
      <c r="N89" s="49"/>
      <c r="O89" s="46"/>
      <c r="P89" s="46"/>
    </row>
    <row r="90" spans="1:16" s="23" customFormat="1" ht="18" customHeight="1">
      <c r="A90" s="30"/>
      <c r="B90" s="44">
        <v>31</v>
      </c>
      <c r="C90" s="31" t="s">
        <v>536</v>
      </c>
      <c r="D90" s="35"/>
      <c r="E90" s="31" t="s">
        <v>450</v>
      </c>
      <c r="F90" s="31" t="s">
        <v>450</v>
      </c>
      <c r="G90" s="31" t="s">
        <v>537</v>
      </c>
      <c r="H90" s="33">
        <v>60</v>
      </c>
      <c r="I90" s="33"/>
      <c r="J90" s="33"/>
      <c r="K90" s="33"/>
      <c r="L90" s="33">
        <f t="shared" si="3"/>
        <v>60</v>
      </c>
      <c r="M90" s="48" t="s">
        <v>443</v>
      </c>
      <c r="N90" s="49"/>
      <c r="O90" s="46"/>
      <c r="P90" s="46"/>
    </row>
    <row r="91" spans="1:16" s="23" customFormat="1" ht="18" customHeight="1">
      <c r="A91" s="30"/>
      <c r="B91" s="44">
        <v>32</v>
      </c>
      <c r="C91" s="31" t="s">
        <v>538</v>
      </c>
      <c r="D91" s="35"/>
      <c r="E91" s="31"/>
      <c r="F91" s="31" t="s">
        <v>539</v>
      </c>
      <c r="G91" s="31" t="s">
        <v>472</v>
      </c>
      <c r="H91" s="33">
        <v>74</v>
      </c>
      <c r="I91" s="33"/>
      <c r="J91" s="33"/>
      <c r="K91" s="33"/>
      <c r="L91" s="33">
        <f t="shared" si="3"/>
        <v>74</v>
      </c>
      <c r="M91" s="48" t="s">
        <v>443</v>
      </c>
      <c r="N91" s="49"/>
      <c r="O91" s="46"/>
      <c r="P91" s="46"/>
    </row>
    <row r="92" spans="1:16" s="23" customFormat="1" ht="18" customHeight="1">
      <c r="A92" s="30"/>
      <c r="B92" s="44">
        <v>33</v>
      </c>
      <c r="C92" s="31" t="s">
        <v>540</v>
      </c>
      <c r="D92" s="35"/>
      <c r="E92" s="31">
        <v>15</v>
      </c>
      <c r="F92" s="31">
        <v>10</v>
      </c>
      <c r="G92" s="31" t="s">
        <v>541</v>
      </c>
      <c r="H92" s="33">
        <v>2886</v>
      </c>
      <c r="I92" s="33"/>
      <c r="J92" s="33"/>
      <c r="K92" s="33"/>
      <c r="L92" s="33">
        <f t="shared" si="3"/>
        <v>2886</v>
      </c>
      <c r="M92" s="48" t="s">
        <v>443</v>
      </c>
      <c r="N92" s="49"/>
      <c r="O92" s="46"/>
      <c r="P92" s="46"/>
    </row>
    <row r="93" spans="1:16" s="23" customFormat="1" ht="18" customHeight="1">
      <c r="A93" s="30"/>
      <c r="B93" s="44">
        <v>34</v>
      </c>
      <c r="C93" s="61" t="s">
        <v>542</v>
      </c>
      <c r="D93" s="35"/>
      <c r="E93" s="31" t="s">
        <v>136</v>
      </c>
      <c r="F93" s="31">
        <v>15</v>
      </c>
      <c r="G93" s="31" t="s">
        <v>522</v>
      </c>
      <c r="H93" s="33">
        <v>8</v>
      </c>
      <c r="I93" s="33"/>
      <c r="J93" s="33"/>
      <c r="K93" s="33"/>
      <c r="L93" s="33">
        <f t="shared" si="3"/>
        <v>8</v>
      </c>
      <c r="M93" s="48" t="s">
        <v>443</v>
      </c>
      <c r="N93" s="49"/>
      <c r="O93" s="46"/>
      <c r="P93" s="46"/>
    </row>
    <row r="94" spans="1:16" s="23" customFormat="1" ht="18" customHeight="1">
      <c r="A94" s="30"/>
      <c r="B94" s="44">
        <v>35</v>
      </c>
      <c r="C94" s="61" t="s">
        <v>543</v>
      </c>
      <c r="D94" s="35"/>
      <c r="E94" s="31"/>
      <c r="F94" s="31"/>
      <c r="G94" s="31" t="s">
        <v>544</v>
      </c>
      <c r="H94" s="33">
        <v>3235</v>
      </c>
      <c r="I94" s="33"/>
      <c r="J94" s="33"/>
      <c r="K94" s="33"/>
      <c r="L94" s="33">
        <f t="shared" si="3"/>
        <v>3235</v>
      </c>
      <c r="M94" s="48" t="s">
        <v>443</v>
      </c>
      <c r="N94" s="49"/>
      <c r="O94" s="46"/>
      <c r="P94" s="46"/>
    </row>
    <row r="95" spans="1:16" s="23" customFormat="1" ht="18" customHeight="1">
      <c r="A95" s="30"/>
      <c r="B95" s="44">
        <v>36</v>
      </c>
      <c r="C95" s="61" t="s">
        <v>545</v>
      </c>
      <c r="D95" s="35"/>
      <c r="E95" s="31"/>
      <c r="F95" s="31"/>
      <c r="G95" s="31" t="s">
        <v>544</v>
      </c>
      <c r="H95" s="33">
        <v>37</v>
      </c>
      <c r="I95" s="33"/>
      <c r="J95" s="33"/>
      <c r="K95" s="33"/>
      <c r="L95" s="33">
        <f t="shared" si="3"/>
        <v>37</v>
      </c>
      <c r="M95" s="48" t="s">
        <v>443</v>
      </c>
      <c r="N95" s="49"/>
      <c r="O95" s="46"/>
      <c r="P95" s="46"/>
    </row>
    <row r="96" spans="1:16" s="23" customFormat="1" ht="18" customHeight="1">
      <c r="A96" s="30"/>
      <c r="B96" s="44">
        <v>37</v>
      </c>
      <c r="C96" s="62" t="s">
        <v>546</v>
      </c>
      <c r="D96" s="35"/>
      <c r="E96" s="31"/>
      <c r="F96" s="31"/>
      <c r="G96" s="31" t="s">
        <v>547</v>
      </c>
      <c r="H96" s="33">
        <v>24540</v>
      </c>
      <c r="I96" s="33"/>
      <c r="J96" s="33"/>
      <c r="K96" s="33"/>
      <c r="L96" s="33">
        <f t="shared" si="3"/>
        <v>24540</v>
      </c>
      <c r="M96" s="48" t="s">
        <v>443</v>
      </c>
      <c r="N96" s="49"/>
      <c r="O96" s="46"/>
      <c r="P96" s="46"/>
    </row>
    <row r="97" spans="1:16" s="23" customFormat="1" ht="18" customHeight="1">
      <c r="A97" s="30"/>
      <c r="B97" s="44">
        <v>38</v>
      </c>
      <c r="C97" s="62" t="s">
        <v>548</v>
      </c>
      <c r="D97" s="35"/>
      <c r="E97" s="31"/>
      <c r="F97" s="31"/>
      <c r="G97" s="31" t="s">
        <v>547</v>
      </c>
      <c r="H97" s="33">
        <v>18602</v>
      </c>
      <c r="I97" s="33"/>
      <c r="J97" s="33"/>
      <c r="K97" s="33"/>
      <c r="L97" s="33">
        <f t="shared" si="3"/>
        <v>18602</v>
      </c>
      <c r="M97" s="39" t="s">
        <v>443</v>
      </c>
      <c r="N97" s="49"/>
      <c r="O97" s="46"/>
      <c r="P97" s="46"/>
    </row>
    <row r="98" spans="1:16" s="23" customFormat="1" ht="18" customHeight="1">
      <c r="A98" s="63"/>
      <c r="B98" s="64"/>
      <c r="C98" s="65"/>
      <c r="D98" s="66"/>
      <c r="E98" s="67"/>
      <c r="F98" s="67"/>
      <c r="G98" s="68"/>
      <c r="H98" s="69"/>
      <c r="I98" s="69"/>
      <c r="J98" s="69"/>
      <c r="K98" s="69"/>
      <c r="L98" s="69"/>
      <c r="M98" s="69"/>
      <c r="N98" s="69"/>
      <c r="O98" s="69"/>
      <c r="P98" s="69"/>
    </row>
    <row r="99" spans="1:16" s="23" customFormat="1" ht="18" customHeight="1">
      <c r="A99" s="63"/>
      <c r="B99" s="64"/>
      <c r="C99" s="65"/>
      <c r="D99" s="66"/>
      <c r="E99" s="67"/>
      <c r="F99" s="67"/>
      <c r="G99" s="68"/>
      <c r="H99" s="69"/>
      <c r="I99" s="69"/>
      <c r="J99" s="69"/>
      <c r="K99" s="69"/>
      <c r="L99" s="69"/>
      <c r="M99" s="69"/>
      <c r="N99" s="69"/>
      <c r="O99" s="69"/>
      <c r="P99" s="69"/>
    </row>
    <row r="100" spans="1:16" s="23" customFormat="1" ht="18" customHeight="1">
      <c r="A100" s="63"/>
      <c r="B100" s="64"/>
      <c r="C100" s="65"/>
      <c r="D100" s="66"/>
      <c r="E100" s="67"/>
      <c r="F100" s="67"/>
      <c r="G100" s="68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s="23" customFormat="1" ht="18" customHeight="1">
      <c r="A101" s="63"/>
      <c r="B101" s="64"/>
      <c r="C101" s="65"/>
      <c r="D101" s="66"/>
      <c r="E101" s="67"/>
      <c r="F101" s="67"/>
      <c r="G101" s="68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s="23" customFormat="1" ht="18" customHeight="1">
      <c r="A102" s="63"/>
      <c r="B102" s="64"/>
      <c r="C102" s="65"/>
      <c r="D102" s="66"/>
      <c r="E102" s="67"/>
      <c r="F102" s="67"/>
      <c r="G102" s="68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s="23" customFormat="1" ht="18" customHeight="1">
      <c r="A103" s="63"/>
      <c r="B103" s="64"/>
      <c r="C103" s="65"/>
      <c r="D103" s="66"/>
      <c r="E103" s="67"/>
      <c r="F103" s="67"/>
      <c r="G103" s="68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16" s="23" customFormat="1" ht="18" customHeight="1">
      <c r="A104" s="63"/>
      <c r="B104" s="64"/>
      <c r="C104" s="65"/>
      <c r="D104" s="66"/>
      <c r="E104" s="67"/>
      <c r="F104" s="67"/>
      <c r="G104" s="68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1:16" s="23" customFormat="1" ht="18" customHeight="1">
      <c r="A105" s="63"/>
      <c r="B105" s="64"/>
      <c r="C105" s="65"/>
      <c r="D105" s="66"/>
      <c r="E105" s="67"/>
      <c r="F105" s="67"/>
      <c r="G105" s="68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1:16" s="23" customFormat="1" ht="18" customHeight="1">
      <c r="A106" s="63"/>
      <c r="B106" s="64"/>
      <c r="C106" s="65"/>
      <c r="D106" s="66"/>
      <c r="E106" s="67"/>
      <c r="F106" s="67"/>
      <c r="G106" s="68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1:16" s="23" customFormat="1" ht="18" customHeight="1">
      <c r="A107" s="63"/>
      <c r="B107" s="64"/>
      <c r="C107" s="65"/>
      <c r="D107" s="66"/>
      <c r="E107" s="67"/>
      <c r="F107" s="67"/>
      <c r="G107" s="68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1:16" s="23" customFormat="1" ht="18" customHeight="1">
      <c r="A108" s="63"/>
      <c r="B108" s="64"/>
      <c r="C108" s="65"/>
      <c r="D108" s="66"/>
      <c r="E108" s="67"/>
      <c r="F108" s="67"/>
      <c r="G108" s="68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1:16" s="23" customFormat="1" ht="18" customHeight="1">
      <c r="A109" s="63"/>
      <c r="B109" s="64"/>
      <c r="C109" s="65"/>
      <c r="D109" s="66"/>
      <c r="E109" s="67"/>
      <c r="F109" s="67"/>
      <c r="G109" s="68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1:16" s="23" customFormat="1" ht="18" customHeight="1">
      <c r="A110" s="63"/>
      <c r="B110" s="64"/>
      <c r="C110" s="65"/>
      <c r="D110" s="66"/>
      <c r="E110" s="67"/>
      <c r="F110" s="67"/>
      <c r="G110" s="68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1:16" s="23" customFormat="1" ht="18" customHeight="1">
      <c r="A111" s="63"/>
      <c r="B111" s="64"/>
      <c r="C111" s="65"/>
      <c r="D111" s="66"/>
      <c r="E111" s="67"/>
      <c r="F111" s="67"/>
      <c r="G111" s="68"/>
      <c r="H111" s="69"/>
      <c r="I111" s="69"/>
      <c r="J111" s="69"/>
      <c r="K111" s="69"/>
      <c r="L111" s="69"/>
      <c r="M111" s="69"/>
      <c r="N111" s="69"/>
      <c r="O111" s="69"/>
      <c r="P111" s="69"/>
    </row>
    <row r="112" spans="1:16" s="23" customFormat="1" ht="18" customHeight="1">
      <c r="A112" s="70" t="s">
        <v>549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1:16" s="23" customFormat="1" ht="18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1:16" s="23" customFormat="1" ht="18" customHeight="1">
      <c r="A114" s="72"/>
      <c r="B114" s="73" t="s">
        <v>1</v>
      </c>
      <c r="C114" s="73" t="s">
        <v>550</v>
      </c>
      <c r="D114" s="74"/>
      <c r="E114" s="75" t="s">
        <v>3</v>
      </c>
      <c r="F114" s="76"/>
      <c r="G114" s="77" t="s">
        <v>436</v>
      </c>
      <c r="H114" s="77" t="s">
        <v>551</v>
      </c>
      <c r="I114" s="75" t="s">
        <v>9</v>
      </c>
      <c r="J114" s="75"/>
      <c r="K114" s="77" t="s">
        <v>552</v>
      </c>
      <c r="L114" s="77" t="s">
        <v>10</v>
      </c>
      <c r="M114" s="75" t="s">
        <v>11</v>
      </c>
      <c r="N114" s="76"/>
      <c r="O114" s="75" t="s">
        <v>436</v>
      </c>
      <c r="P114" s="88"/>
    </row>
    <row r="115" spans="1:16" s="23" customFormat="1" ht="18" customHeight="1">
      <c r="A115" s="72"/>
      <c r="B115" s="74"/>
      <c r="C115" s="78"/>
      <c r="D115" s="74"/>
      <c r="E115" s="79"/>
      <c r="F115" s="80"/>
      <c r="G115" s="74"/>
      <c r="H115" s="74"/>
      <c r="I115" s="79"/>
      <c r="J115" s="79"/>
      <c r="K115" s="74"/>
      <c r="L115" s="74"/>
      <c r="M115" s="79"/>
      <c r="N115" s="80"/>
      <c r="O115" s="79"/>
      <c r="P115" s="89"/>
    </row>
    <row r="116" spans="1:16" s="23" customFormat="1" ht="25.5" customHeight="1">
      <c r="A116" s="81" t="s">
        <v>553</v>
      </c>
      <c r="B116" s="81">
        <v>1</v>
      </c>
      <c r="C116" s="81" t="s">
        <v>554</v>
      </c>
      <c r="D116" s="81"/>
      <c r="E116" s="81" t="s">
        <v>555</v>
      </c>
      <c r="F116" s="81"/>
      <c r="G116" s="81" t="s">
        <v>556</v>
      </c>
      <c r="H116" s="81">
        <v>81</v>
      </c>
      <c r="I116" s="90" t="s">
        <v>557</v>
      </c>
      <c r="J116" s="91"/>
      <c r="K116" s="92" t="s">
        <v>558</v>
      </c>
      <c r="L116" s="93"/>
      <c r="M116" s="90"/>
      <c r="N116" s="92"/>
      <c r="O116" s="58"/>
      <c r="P116" s="94"/>
    </row>
    <row r="117" spans="1:16" s="23" customFormat="1" ht="24" customHeight="1">
      <c r="A117" s="82"/>
      <c r="B117" s="82">
        <v>2</v>
      </c>
      <c r="C117" s="82" t="s">
        <v>559</v>
      </c>
      <c r="D117" s="82"/>
      <c r="E117" s="83" t="s">
        <v>560</v>
      </c>
      <c r="F117" s="83"/>
      <c r="G117" s="82" t="s">
        <v>561</v>
      </c>
      <c r="H117" s="82">
        <v>37</v>
      </c>
      <c r="I117" s="95" t="s">
        <v>557</v>
      </c>
      <c r="J117" s="96"/>
      <c r="K117" s="83" t="s">
        <v>562</v>
      </c>
      <c r="L117" s="33"/>
      <c r="M117" s="95"/>
      <c r="N117" s="83"/>
      <c r="O117" s="58"/>
      <c r="P117" s="94"/>
    </row>
    <row r="118" spans="1:16" s="23" customFormat="1" ht="27.75" customHeight="1">
      <c r="A118" s="82"/>
      <c r="B118" s="82">
        <v>3</v>
      </c>
      <c r="C118" s="82" t="s">
        <v>563</v>
      </c>
      <c r="D118" s="82"/>
      <c r="E118" s="82" t="s">
        <v>564</v>
      </c>
      <c r="F118" s="82"/>
      <c r="G118" s="82" t="s">
        <v>556</v>
      </c>
      <c r="H118" s="82">
        <v>18</v>
      </c>
      <c r="I118" s="95" t="s">
        <v>557</v>
      </c>
      <c r="J118" s="96"/>
      <c r="K118" s="83" t="s">
        <v>565</v>
      </c>
      <c r="L118" s="33"/>
      <c r="M118" s="95"/>
      <c r="N118" s="83"/>
      <c r="O118" s="58"/>
      <c r="P118" s="94"/>
    </row>
    <row r="119" spans="1:16" s="23" customFormat="1" ht="27.75" customHeight="1">
      <c r="A119" s="82"/>
      <c r="B119" s="82">
        <v>4</v>
      </c>
      <c r="C119" s="82" t="s">
        <v>566</v>
      </c>
      <c r="D119" s="82"/>
      <c r="E119" s="82" t="s">
        <v>567</v>
      </c>
      <c r="F119" s="82"/>
      <c r="G119" s="82" t="s">
        <v>568</v>
      </c>
      <c r="H119" s="82">
        <v>16</v>
      </c>
      <c r="I119" s="95" t="s">
        <v>557</v>
      </c>
      <c r="J119" s="96"/>
      <c r="K119" s="83" t="s">
        <v>569</v>
      </c>
      <c r="L119" s="33"/>
      <c r="M119" s="95"/>
      <c r="N119" s="83"/>
      <c r="O119" s="58"/>
      <c r="P119" s="94"/>
    </row>
    <row r="120" spans="1:16" s="23" customFormat="1" ht="27" customHeight="1">
      <c r="A120" s="82"/>
      <c r="B120" s="82">
        <v>5</v>
      </c>
      <c r="C120" s="82" t="s">
        <v>570</v>
      </c>
      <c r="D120" s="82"/>
      <c r="E120" s="82" t="s">
        <v>571</v>
      </c>
      <c r="F120" s="82"/>
      <c r="G120" s="82" t="s">
        <v>572</v>
      </c>
      <c r="H120" s="82">
        <v>78</v>
      </c>
      <c r="I120" s="95" t="s">
        <v>557</v>
      </c>
      <c r="J120" s="96"/>
      <c r="K120" s="83" t="s">
        <v>573</v>
      </c>
      <c r="L120" s="33"/>
      <c r="M120" s="95"/>
      <c r="N120" s="83"/>
      <c r="O120" s="58"/>
      <c r="P120" s="94"/>
    </row>
    <row r="121" spans="1:16" s="23" customFormat="1" ht="22.5" customHeight="1">
      <c r="A121" s="82"/>
      <c r="B121" s="82">
        <v>6</v>
      </c>
      <c r="C121" s="82" t="s">
        <v>574</v>
      </c>
      <c r="D121" s="82"/>
      <c r="E121" s="82" t="s">
        <v>575</v>
      </c>
      <c r="F121" s="82"/>
      <c r="G121" s="82" t="s">
        <v>576</v>
      </c>
      <c r="H121" s="82">
        <v>49</v>
      </c>
      <c r="I121" s="95" t="s">
        <v>557</v>
      </c>
      <c r="J121" s="96"/>
      <c r="K121" s="83" t="s">
        <v>577</v>
      </c>
      <c r="L121" s="33"/>
      <c r="M121" s="95"/>
      <c r="N121" s="83"/>
      <c r="O121" s="58"/>
      <c r="P121" s="94"/>
    </row>
    <row r="122" spans="1:16" s="23" customFormat="1" ht="27" customHeight="1">
      <c r="A122" s="82"/>
      <c r="B122" s="82">
        <v>7</v>
      </c>
      <c r="C122" s="82" t="s">
        <v>578</v>
      </c>
      <c r="D122" s="82"/>
      <c r="E122" s="82" t="s">
        <v>579</v>
      </c>
      <c r="F122" s="82"/>
      <c r="G122" s="82" t="s">
        <v>580</v>
      </c>
      <c r="H122" s="82">
        <v>13</v>
      </c>
      <c r="I122" s="95" t="s">
        <v>557</v>
      </c>
      <c r="J122" s="96"/>
      <c r="K122" s="83" t="s">
        <v>581</v>
      </c>
      <c r="L122" s="33"/>
      <c r="M122" s="95"/>
      <c r="N122" s="83"/>
      <c r="O122" s="58"/>
      <c r="P122" s="94"/>
    </row>
    <row r="123" spans="1:16" s="23" customFormat="1" ht="45.75" customHeight="1">
      <c r="A123" s="83"/>
      <c r="B123" s="83">
        <v>8</v>
      </c>
      <c r="C123" s="83" t="s">
        <v>582</v>
      </c>
      <c r="D123" s="83"/>
      <c r="E123" s="82" t="s">
        <v>583</v>
      </c>
      <c r="F123" s="82"/>
      <c r="G123" s="82" t="s">
        <v>556</v>
      </c>
      <c r="H123" s="83">
        <v>520</v>
      </c>
      <c r="I123" s="97" t="s">
        <v>557</v>
      </c>
      <c r="J123" s="98"/>
      <c r="K123" s="83" t="s">
        <v>584</v>
      </c>
      <c r="L123" s="33"/>
      <c r="M123" s="97"/>
      <c r="N123" s="83"/>
      <c r="O123" s="58"/>
      <c r="P123" s="94"/>
    </row>
    <row r="124" spans="1:16" s="23" customFormat="1" ht="18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</row>
    <row r="125" spans="1:16" s="23" customFormat="1" ht="18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</row>
    <row r="126" spans="1:16" s="23" customFormat="1" ht="18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</row>
    <row r="127" spans="1:16" s="23" customFormat="1" ht="18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</row>
    <row r="128" spans="1:16" s="23" customFormat="1" ht="19.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</row>
    <row r="129" spans="1:16" s="23" customFormat="1" ht="19.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</row>
    <row r="130" spans="1:16" s="23" customFormat="1" ht="19.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</row>
    <row r="131" spans="1:16" s="23" customFormat="1" ht="19.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</row>
    <row r="132" spans="1:16" s="23" customFormat="1" ht="19.5" customHeight="1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</row>
    <row r="133" spans="1:16" s="23" customFormat="1" ht="18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</row>
    <row r="134" spans="1:16" s="23" customFormat="1" ht="24.7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</row>
  </sheetData>
  <sheetProtection/>
  <mergeCells count="96">
    <mergeCell ref="D3:G3"/>
    <mergeCell ref="D30:G30"/>
    <mergeCell ref="E53:F53"/>
    <mergeCell ref="D54:F54"/>
    <mergeCell ref="D58:G58"/>
    <mergeCell ref="D79:F79"/>
    <mergeCell ref="D80:F80"/>
    <mergeCell ref="D81:F81"/>
    <mergeCell ref="D86:G86"/>
    <mergeCell ref="E116:F116"/>
    <mergeCell ref="O116:P116"/>
    <mergeCell ref="E117:F117"/>
    <mergeCell ref="O117:P117"/>
    <mergeCell ref="E118:F118"/>
    <mergeCell ref="O118:P118"/>
    <mergeCell ref="E119:F119"/>
    <mergeCell ref="O119:P119"/>
    <mergeCell ref="E120:F120"/>
    <mergeCell ref="O120:P120"/>
    <mergeCell ref="E121:F121"/>
    <mergeCell ref="O121:P121"/>
    <mergeCell ref="E122:F122"/>
    <mergeCell ref="O122:P122"/>
    <mergeCell ref="E123:F123"/>
    <mergeCell ref="O123:P123"/>
    <mergeCell ref="A3:A4"/>
    <mergeCell ref="A6:A20"/>
    <mergeCell ref="A30:A31"/>
    <mergeCell ref="A32:A51"/>
    <mergeCell ref="A52:A54"/>
    <mergeCell ref="A58:A60"/>
    <mergeCell ref="A61:A97"/>
    <mergeCell ref="A116:A122"/>
    <mergeCell ref="B3:B4"/>
    <mergeCell ref="B30:B31"/>
    <mergeCell ref="B58:B60"/>
    <mergeCell ref="B86:B87"/>
    <mergeCell ref="B114:B115"/>
    <mergeCell ref="C3:C4"/>
    <mergeCell ref="C30:C31"/>
    <mergeCell ref="C58:C60"/>
    <mergeCell ref="C86:C87"/>
    <mergeCell ref="C114:C115"/>
    <mergeCell ref="D59:D60"/>
    <mergeCell ref="E59:E60"/>
    <mergeCell ref="F59:F60"/>
    <mergeCell ref="G59:G60"/>
    <mergeCell ref="G114:G115"/>
    <mergeCell ref="H3:H4"/>
    <mergeCell ref="H30:H31"/>
    <mergeCell ref="H58:H60"/>
    <mergeCell ref="H86:H87"/>
    <mergeCell ref="H114:H115"/>
    <mergeCell ref="I3:I4"/>
    <mergeCell ref="I30:I31"/>
    <mergeCell ref="I58:I60"/>
    <mergeCell ref="I86:I87"/>
    <mergeCell ref="I114:I115"/>
    <mergeCell ref="J3:J4"/>
    <mergeCell ref="J30:J31"/>
    <mergeCell ref="J58:J60"/>
    <mergeCell ref="J86:J87"/>
    <mergeCell ref="K3:K4"/>
    <mergeCell ref="K30:K31"/>
    <mergeCell ref="K58:K60"/>
    <mergeCell ref="K86:K87"/>
    <mergeCell ref="K114:K115"/>
    <mergeCell ref="L3:L4"/>
    <mergeCell ref="L30:L31"/>
    <mergeCell ref="L58:L60"/>
    <mergeCell ref="L86:L87"/>
    <mergeCell ref="L114:L115"/>
    <mergeCell ref="M3:M4"/>
    <mergeCell ref="M30:M31"/>
    <mergeCell ref="M58:M60"/>
    <mergeCell ref="M86:M87"/>
    <mergeCell ref="N3:N4"/>
    <mergeCell ref="N30:N31"/>
    <mergeCell ref="N58:N60"/>
    <mergeCell ref="N86:N87"/>
    <mergeCell ref="O3:O4"/>
    <mergeCell ref="O30:O31"/>
    <mergeCell ref="O58:O60"/>
    <mergeCell ref="O86:O87"/>
    <mergeCell ref="P3:P4"/>
    <mergeCell ref="P30:P31"/>
    <mergeCell ref="P58:P60"/>
    <mergeCell ref="P86:P87"/>
    <mergeCell ref="E114:F115"/>
    <mergeCell ref="M114:N115"/>
    <mergeCell ref="O114:P115"/>
    <mergeCell ref="A1:P2"/>
    <mergeCell ref="A28:P29"/>
    <mergeCell ref="A56:P57"/>
    <mergeCell ref="B84:P85"/>
    <mergeCell ref="A112:P113"/>
  </mergeCells>
  <printOptions horizontalCentered="1"/>
  <pageMargins left="0.28" right="0.35" top="0.47" bottom="0.5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0" workbookViewId="0" topLeftCell="A1">
      <selection activeCell="D23" sqref="D23"/>
    </sheetView>
  </sheetViews>
  <sheetFormatPr defaultColWidth="9.00390625" defaultRowHeight="13.5"/>
  <cols>
    <col min="1" max="1" width="3.75390625" style="0" customWidth="1"/>
    <col min="2" max="2" width="6.875" style="0" customWidth="1"/>
    <col min="3" max="3" width="12.75390625" style="0" customWidth="1"/>
    <col min="4" max="4" width="8.625" style="0" customWidth="1"/>
    <col min="5" max="5" width="11.00390625" style="0" customWidth="1"/>
    <col min="6" max="6" width="16.125" style="0" customWidth="1"/>
    <col min="7" max="11" width="8.50390625" style="0" customWidth="1"/>
    <col min="12" max="12" width="8.25390625" style="0" customWidth="1"/>
  </cols>
  <sheetData>
    <row r="1" spans="1:17" ht="13.5">
      <c r="A1" s="1" t="s">
        <v>585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 customHeight="1">
      <c r="A3" s="3" t="s">
        <v>434</v>
      </c>
      <c r="B3" s="3" t="s">
        <v>1</v>
      </c>
      <c r="C3" s="3" t="s">
        <v>2</v>
      </c>
      <c r="D3" s="3" t="s">
        <v>3</v>
      </c>
      <c r="E3" s="3"/>
      <c r="F3" s="3"/>
      <c r="G3" s="4" t="s">
        <v>586</v>
      </c>
      <c r="H3" s="5" t="s">
        <v>5</v>
      </c>
      <c r="I3" s="5" t="s">
        <v>6</v>
      </c>
      <c r="J3" s="5" t="s">
        <v>7</v>
      </c>
      <c r="K3" s="4" t="s">
        <v>435</v>
      </c>
      <c r="L3" s="3" t="s">
        <v>9</v>
      </c>
      <c r="M3" s="16" t="s">
        <v>10</v>
      </c>
      <c r="N3" s="16" t="s">
        <v>11</v>
      </c>
      <c r="O3" s="16" t="s">
        <v>436</v>
      </c>
      <c r="P3" s="17"/>
      <c r="Q3" s="17"/>
    </row>
    <row r="4" spans="1:17" ht="28.5" customHeight="1">
      <c r="A4" s="3"/>
      <c r="B4" s="3"/>
      <c r="C4" s="3"/>
      <c r="D4" s="3" t="s">
        <v>385</v>
      </c>
      <c r="E4" s="3" t="s">
        <v>386</v>
      </c>
      <c r="F4" s="3" t="s">
        <v>436</v>
      </c>
      <c r="G4" s="4"/>
      <c r="H4" s="5"/>
      <c r="I4" s="5"/>
      <c r="J4" s="5"/>
      <c r="K4" s="4"/>
      <c r="L4" s="3"/>
      <c r="M4" s="17"/>
      <c r="N4" s="17"/>
      <c r="O4" s="17"/>
      <c r="P4" s="17"/>
      <c r="Q4" s="17"/>
    </row>
    <row r="5" spans="1:17" ht="18" customHeight="1">
      <c r="A5" s="6" t="s">
        <v>587</v>
      </c>
      <c r="B5" s="6">
        <v>1</v>
      </c>
      <c r="C5" s="6" t="s">
        <v>588</v>
      </c>
      <c r="D5" s="6" t="s">
        <v>589</v>
      </c>
      <c r="E5" s="6" t="s">
        <v>590</v>
      </c>
      <c r="F5" s="6" t="s">
        <v>591</v>
      </c>
      <c r="G5" s="7">
        <v>5</v>
      </c>
      <c r="H5" s="8"/>
      <c r="I5" s="8"/>
      <c r="J5" s="8"/>
      <c r="K5" s="18">
        <f>J5+I5+H5+G5</f>
        <v>5</v>
      </c>
      <c r="L5" s="9" t="s">
        <v>21</v>
      </c>
      <c r="M5" s="19"/>
      <c r="N5" s="19"/>
      <c r="O5" s="19"/>
      <c r="P5" s="19"/>
      <c r="Q5" s="19"/>
    </row>
    <row r="6" spans="1:17" ht="18" customHeight="1">
      <c r="A6" s="6"/>
      <c r="B6" s="6">
        <v>2</v>
      </c>
      <c r="C6" s="6" t="s">
        <v>592</v>
      </c>
      <c r="D6" s="6" t="s">
        <v>593</v>
      </c>
      <c r="E6" s="6" t="s">
        <v>594</v>
      </c>
      <c r="F6" s="6" t="s">
        <v>591</v>
      </c>
      <c r="G6" s="7">
        <v>34</v>
      </c>
      <c r="H6" s="7"/>
      <c r="I6" s="7">
        <v>92</v>
      </c>
      <c r="J6" s="7"/>
      <c r="K6" s="18">
        <f aca="true" t="shared" si="0" ref="K6:K15">J6+I6+H6+G6</f>
        <v>126</v>
      </c>
      <c r="L6" s="9" t="s">
        <v>21</v>
      </c>
      <c r="M6" s="19"/>
      <c r="N6" s="19"/>
      <c r="O6" s="19"/>
      <c r="P6" s="19"/>
      <c r="Q6" s="19"/>
    </row>
    <row r="7" spans="1:17" ht="18" customHeight="1">
      <c r="A7" s="6"/>
      <c r="B7" s="6">
        <v>3</v>
      </c>
      <c r="C7" s="6" t="s">
        <v>595</v>
      </c>
      <c r="D7" s="6" t="s">
        <v>596</v>
      </c>
      <c r="E7" s="6" t="s">
        <v>597</v>
      </c>
      <c r="F7" s="6" t="s">
        <v>591</v>
      </c>
      <c r="G7" s="7">
        <v>4</v>
      </c>
      <c r="H7" s="7"/>
      <c r="I7" s="7"/>
      <c r="J7" s="7"/>
      <c r="K7" s="18">
        <f t="shared" si="0"/>
        <v>4</v>
      </c>
      <c r="L7" s="9" t="s">
        <v>21</v>
      </c>
      <c r="M7" s="19"/>
      <c r="N7" s="19"/>
      <c r="O7" s="19"/>
      <c r="P7" s="19"/>
      <c r="Q7" s="19"/>
    </row>
    <row r="8" spans="1:17" ht="18" customHeight="1">
      <c r="A8" s="6"/>
      <c r="B8" s="6">
        <v>3</v>
      </c>
      <c r="C8" s="6" t="s">
        <v>598</v>
      </c>
      <c r="D8" s="6" t="s">
        <v>589</v>
      </c>
      <c r="E8" s="6" t="s">
        <v>590</v>
      </c>
      <c r="F8" s="6" t="s">
        <v>599</v>
      </c>
      <c r="G8" s="7">
        <v>26</v>
      </c>
      <c r="H8" s="7"/>
      <c r="I8" s="7"/>
      <c r="J8" s="7"/>
      <c r="K8" s="18">
        <f t="shared" si="0"/>
        <v>26</v>
      </c>
      <c r="L8" s="9" t="s">
        <v>21</v>
      </c>
      <c r="M8" s="19"/>
      <c r="N8" s="19"/>
      <c r="O8" s="19"/>
      <c r="P8" s="19"/>
      <c r="Q8" s="19"/>
    </row>
    <row r="9" spans="1:17" ht="18" customHeight="1">
      <c r="A9" s="6"/>
      <c r="B9" s="6">
        <v>4</v>
      </c>
      <c r="C9" s="6" t="s">
        <v>600</v>
      </c>
      <c r="D9" s="6" t="s">
        <v>597</v>
      </c>
      <c r="E9" s="6" t="s">
        <v>601</v>
      </c>
      <c r="F9" s="6" t="s">
        <v>599</v>
      </c>
      <c r="G9" s="7">
        <v>147</v>
      </c>
      <c r="H9" s="7"/>
      <c r="I9" s="7">
        <v>80</v>
      </c>
      <c r="J9" s="7"/>
      <c r="K9" s="18">
        <f t="shared" si="0"/>
        <v>227</v>
      </c>
      <c r="L9" s="9" t="s">
        <v>21</v>
      </c>
      <c r="M9" s="19"/>
      <c r="N9" s="19"/>
      <c r="O9" s="19"/>
      <c r="P9" s="19"/>
      <c r="Q9" s="19"/>
    </row>
    <row r="10" spans="1:17" ht="18" customHeight="1">
      <c r="A10" s="6"/>
      <c r="B10" s="6">
        <v>5</v>
      </c>
      <c r="C10" s="6" t="s">
        <v>602</v>
      </c>
      <c r="D10" s="6" t="s">
        <v>597</v>
      </c>
      <c r="E10" s="6" t="s">
        <v>597</v>
      </c>
      <c r="F10" s="6" t="s">
        <v>591</v>
      </c>
      <c r="G10" s="7">
        <v>175</v>
      </c>
      <c r="H10" s="7"/>
      <c r="I10" s="7"/>
      <c r="J10" s="7"/>
      <c r="K10" s="18">
        <f t="shared" si="0"/>
        <v>175</v>
      </c>
      <c r="L10" s="9" t="s">
        <v>21</v>
      </c>
      <c r="M10" s="19"/>
      <c r="N10" s="19"/>
      <c r="O10" s="19"/>
      <c r="P10" s="19"/>
      <c r="Q10" s="19"/>
    </row>
    <row r="11" spans="1:17" ht="18" customHeight="1">
      <c r="A11" s="6"/>
      <c r="B11" s="6">
        <v>6</v>
      </c>
      <c r="C11" s="6" t="s">
        <v>603</v>
      </c>
      <c r="D11" s="6" t="s">
        <v>597</v>
      </c>
      <c r="E11" s="6" t="s">
        <v>597</v>
      </c>
      <c r="F11" s="6" t="s">
        <v>604</v>
      </c>
      <c r="G11" s="7">
        <v>58</v>
      </c>
      <c r="H11" s="7"/>
      <c r="I11" s="7"/>
      <c r="J11" s="7"/>
      <c r="K11" s="18">
        <f t="shared" si="0"/>
        <v>58</v>
      </c>
      <c r="L11" s="9" t="s">
        <v>21</v>
      </c>
      <c r="M11" s="19"/>
      <c r="N11" s="19"/>
      <c r="O11" s="19"/>
      <c r="P11" s="19"/>
      <c r="Q11" s="19"/>
    </row>
    <row r="12" spans="1:17" ht="18" customHeight="1">
      <c r="A12" s="6"/>
      <c r="B12" s="6">
        <v>7</v>
      </c>
      <c r="C12" s="6" t="s">
        <v>605</v>
      </c>
      <c r="D12" s="6" t="s">
        <v>606</v>
      </c>
      <c r="E12" s="6" t="s">
        <v>590</v>
      </c>
      <c r="F12" s="6" t="s">
        <v>591</v>
      </c>
      <c r="G12" s="7">
        <v>103</v>
      </c>
      <c r="H12" s="7"/>
      <c r="I12" s="7"/>
      <c r="J12" s="7"/>
      <c r="K12" s="18">
        <f t="shared" si="0"/>
        <v>103</v>
      </c>
      <c r="L12" s="9" t="s">
        <v>21</v>
      </c>
      <c r="M12" s="19"/>
      <c r="N12" s="19"/>
      <c r="O12" s="19"/>
      <c r="P12" s="19"/>
      <c r="Q12" s="19"/>
    </row>
    <row r="13" spans="1:17" ht="18" customHeight="1">
      <c r="A13" s="6"/>
      <c r="B13" s="6">
        <v>8</v>
      </c>
      <c r="C13" s="6" t="s">
        <v>607</v>
      </c>
      <c r="D13" s="6" t="s">
        <v>597</v>
      </c>
      <c r="E13" s="6" t="s">
        <v>594</v>
      </c>
      <c r="F13" s="6" t="s">
        <v>591</v>
      </c>
      <c r="G13" s="7">
        <v>33</v>
      </c>
      <c r="H13" s="7"/>
      <c r="I13" s="7"/>
      <c r="J13" s="7"/>
      <c r="K13" s="18">
        <f t="shared" si="0"/>
        <v>33</v>
      </c>
      <c r="L13" s="9" t="s">
        <v>21</v>
      </c>
      <c r="M13" s="19"/>
      <c r="N13" s="19"/>
      <c r="O13" s="19"/>
      <c r="P13" s="19"/>
      <c r="Q13" s="19"/>
    </row>
    <row r="14" spans="1:17" ht="18" customHeight="1">
      <c r="A14" s="6"/>
      <c r="B14" s="6">
        <v>9</v>
      </c>
      <c r="C14" s="9" t="s">
        <v>608</v>
      </c>
      <c r="D14" s="9" t="s">
        <v>593</v>
      </c>
      <c r="E14" s="9" t="s">
        <v>593</v>
      </c>
      <c r="F14" s="6" t="s">
        <v>591</v>
      </c>
      <c r="G14" s="7">
        <v>194</v>
      </c>
      <c r="H14" s="7"/>
      <c r="I14" s="7"/>
      <c r="J14" s="7"/>
      <c r="K14" s="18">
        <f t="shared" si="0"/>
        <v>194</v>
      </c>
      <c r="L14" s="9" t="s">
        <v>21</v>
      </c>
      <c r="M14" s="19"/>
      <c r="N14" s="19"/>
      <c r="O14" s="19"/>
      <c r="P14" s="19"/>
      <c r="Q14" s="19"/>
    </row>
    <row r="15" spans="1:16" ht="13.5">
      <c r="A15" s="10"/>
      <c r="B15" s="10"/>
      <c r="C15" s="11" t="s">
        <v>379</v>
      </c>
      <c r="D15" s="12"/>
      <c r="E15" s="11" t="s">
        <v>609</v>
      </c>
      <c r="F15" s="6" t="s">
        <v>591</v>
      </c>
      <c r="G15" s="13"/>
      <c r="H15" s="14"/>
      <c r="I15" s="20"/>
      <c r="J15" s="21">
        <v>146</v>
      </c>
      <c r="K15" s="18">
        <f t="shared" si="0"/>
        <v>146</v>
      </c>
      <c r="L15" s="9" t="s">
        <v>21</v>
      </c>
      <c r="M15" s="20"/>
      <c r="N15" s="14"/>
      <c r="O15" s="22"/>
      <c r="P15" s="14"/>
    </row>
    <row r="16" spans="1:12" ht="13.5">
      <c r="A16" s="10"/>
      <c r="B16" s="10"/>
      <c r="C16" s="10"/>
      <c r="D16" s="10"/>
      <c r="E16" s="10"/>
      <c r="F16" s="10"/>
      <c r="G16" s="15"/>
      <c r="H16" s="15"/>
      <c r="I16" s="15"/>
      <c r="J16" s="15"/>
      <c r="K16" s="15"/>
      <c r="L16" s="15"/>
    </row>
    <row r="17" spans="1:12" ht="13.5">
      <c r="A17" s="10"/>
      <c r="B17" s="10"/>
      <c r="C17" s="10"/>
      <c r="D17" s="10"/>
      <c r="E17" s="10"/>
      <c r="F17" s="10"/>
      <c r="G17" s="15"/>
      <c r="H17" s="15"/>
      <c r="I17" s="15"/>
      <c r="J17" s="15"/>
      <c r="K17" s="15"/>
      <c r="L17" s="15"/>
    </row>
    <row r="18" spans="1:12" ht="13.5">
      <c r="A18" s="10"/>
      <c r="B18" s="10"/>
      <c r="C18" s="10"/>
      <c r="D18" s="10"/>
      <c r="E18" s="10"/>
      <c r="F18" s="10"/>
      <c r="G18" s="15"/>
      <c r="H18" s="15"/>
      <c r="I18" s="15"/>
      <c r="J18" s="15"/>
      <c r="K18" s="15"/>
      <c r="L18" s="15"/>
    </row>
    <row r="19" spans="1:12" ht="13.5">
      <c r="A19" s="10"/>
      <c r="B19" s="10"/>
      <c r="C19" s="10"/>
      <c r="D19" s="10"/>
      <c r="E19" s="10"/>
      <c r="F19" s="10"/>
      <c r="G19" s="15"/>
      <c r="H19" s="15"/>
      <c r="I19" s="15"/>
      <c r="J19" s="15"/>
      <c r="K19" s="15"/>
      <c r="L19" s="15"/>
    </row>
    <row r="20" spans="1:12" ht="13.5">
      <c r="A20" s="10"/>
      <c r="B20" s="10"/>
      <c r="C20" s="10"/>
      <c r="D20" s="10"/>
      <c r="E20" s="10"/>
      <c r="F20" s="10"/>
      <c r="G20" s="15"/>
      <c r="H20" s="15"/>
      <c r="I20" s="15"/>
      <c r="J20" s="15"/>
      <c r="K20" s="15"/>
      <c r="L20" s="15"/>
    </row>
    <row r="21" spans="1:12" ht="13.5">
      <c r="A21" s="10"/>
      <c r="B21" s="10"/>
      <c r="C21" s="10"/>
      <c r="D21" s="10"/>
      <c r="E21" s="10"/>
      <c r="F21" s="10"/>
      <c r="G21" s="15"/>
      <c r="H21" s="15"/>
      <c r="I21" s="15"/>
      <c r="J21" s="15"/>
      <c r="K21" s="15"/>
      <c r="L21" s="15"/>
    </row>
    <row r="22" spans="1:12" ht="13.5">
      <c r="A22" s="10"/>
      <c r="B22" s="10"/>
      <c r="C22" s="10"/>
      <c r="D22" s="10"/>
      <c r="E22" s="10"/>
      <c r="F22" s="10"/>
      <c r="G22" s="15"/>
      <c r="H22" s="15"/>
      <c r="I22" s="15"/>
      <c r="J22" s="15"/>
      <c r="K22" s="15"/>
      <c r="L22" s="15"/>
    </row>
    <row r="23" spans="1:12" ht="13.5">
      <c r="A23" s="10"/>
      <c r="B23" s="10"/>
      <c r="C23" s="10"/>
      <c r="D23" s="10"/>
      <c r="E23" s="10"/>
      <c r="F23" s="10"/>
      <c r="G23" s="15"/>
      <c r="H23" s="15"/>
      <c r="I23" s="15"/>
      <c r="J23" s="15"/>
      <c r="K23" s="15"/>
      <c r="L23" s="15"/>
    </row>
    <row r="24" spans="1:12" ht="13.5">
      <c r="A24" s="10"/>
      <c r="B24" s="10"/>
      <c r="C24" s="10"/>
      <c r="D24" s="10"/>
      <c r="E24" s="10"/>
      <c r="F24" s="10"/>
      <c r="G24" s="15"/>
      <c r="H24" s="15"/>
      <c r="I24" s="15"/>
      <c r="J24" s="15"/>
      <c r="K24" s="15"/>
      <c r="L24" s="15"/>
    </row>
    <row r="25" spans="1:12" ht="13.5">
      <c r="A25" s="10"/>
      <c r="B25" s="10"/>
      <c r="C25" s="10"/>
      <c r="D25" s="10"/>
      <c r="E25" s="10"/>
      <c r="F25" s="10"/>
      <c r="G25" s="15"/>
      <c r="H25" s="15"/>
      <c r="I25" s="15"/>
      <c r="J25" s="15"/>
      <c r="K25" s="15"/>
      <c r="L25" s="15"/>
    </row>
  </sheetData>
  <sheetProtection/>
  <mergeCells count="16">
    <mergeCell ref="D3:F3"/>
    <mergeCell ref="A3:A4"/>
    <mergeCell ref="A5:A14"/>
    <mergeCell ref="A15:A25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O3:Q4"/>
    <mergeCell ref="A1:Q2"/>
  </mergeCells>
  <printOptions horizontalCentered="1"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2013-12-13T06:20:00Z</cp:lastPrinted>
  <dcterms:created xsi:type="dcterms:W3CDTF">2006-09-13T11:21:00Z</dcterms:created>
  <dcterms:modified xsi:type="dcterms:W3CDTF">2018-08-16T01:12:28Z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